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240" windowWidth="8940" windowHeight="10035" activeTab="0"/>
  </bookViews>
  <sheets>
    <sheet name="17.03.2012" sheetId="1" r:id="rId1"/>
  </sheets>
  <definedNames/>
  <calcPr fullCalcOnLoad="1"/>
</workbook>
</file>

<file path=xl/sharedStrings.xml><?xml version="1.0" encoding="utf-8"?>
<sst xmlns="http://schemas.openxmlformats.org/spreadsheetml/2006/main" count="332" uniqueCount="93">
  <si>
    <t>100m Super Lifesaver</t>
  </si>
  <si>
    <t>4x25m Medley Relay  (Gurtretter Staffel)</t>
  </si>
  <si>
    <t>4x12.5m Manikin Relay (Puppenstaffel)</t>
  </si>
  <si>
    <t>4x25m Obstacle Relay (Hindernis Staffel)</t>
  </si>
  <si>
    <t>4x12m Line Throw Relay (Leinen Wurf Staffel</t>
  </si>
  <si>
    <t>50m Rescue Medley (Totenkopf)</t>
  </si>
  <si>
    <t>50m Mankin Tow with Fins (Lifesaver)</t>
  </si>
  <si>
    <t>NAME, Vorname</t>
  </si>
  <si>
    <t>F</t>
  </si>
  <si>
    <t>M</t>
  </si>
  <si>
    <t>T</t>
  </si>
  <si>
    <t>Kat.</t>
  </si>
  <si>
    <t>1. Int. Speedlifesaving Competition 2012</t>
  </si>
  <si>
    <t>Jg.</t>
  </si>
  <si>
    <t>Club</t>
  </si>
  <si>
    <t>Lauf</t>
  </si>
  <si>
    <t>Innerschwyz</t>
  </si>
  <si>
    <t>Rang</t>
  </si>
  <si>
    <t>Punkte</t>
  </si>
  <si>
    <t>min</t>
  </si>
  <si>
    <t>sek</t>
  </si>
  <si>
    <t>toal</t>
  </si>
  <si>
    <t>Colmar</t>
  </si>
  <si>
    <t>Baden-Brugg</t>
  </si>
  <si>
    <t>NED-Reiden</t>
  </si>
  <si>
    <t>rang 1</t>
  </si>
  <si>
    <t>rang 2</t>
  </si>
  <si>
    <t>rang 3</t>
  </si>
  <si>
    <t>rang 4</t>
  </si>
  <si>
    <t>rang 5</t>
  </si>
  <si>
    <t>rang 6</t>
  </si>
  <si>
    <t>rang 7</t>
  </si>
  <si>
    <t>rang 8</t>
  </si>
  <si>
    <t>rang 9</t>
  </si>
  <si>
    <t>rang 10</t>
  </si>
  <si>
    <t>rang 11</t>
  </si>
  <si>
    <t>rang 12</t>
  </si>
  <si>
    <t>rang 13</t>
  </si>
  <si>
    <t>rang 14</t>
  </si>
  <si>
    <t>rang 15</t>
  </si>
  <si>
    <t>rang 16</t>
  </si>
  <si>
    <t>Total Punkte</t>
  </si>
  <si>
    <t>Schlussrang</t>
  </si>
  <si>
    <t>100m Obstacle Swim</t>
  </si>
  <si>
    <t>4x25m Obstacle Relay</t>
  </si>
  <si>
    <t>4x12m Line Throw Relay</t>
  </si>
  <si>
    <t>50m Maninikin Carry w. Fins</t>
  </si>
  <si>
    <t>Team</t>
  </si>
  <si>
    <t>F+M+T</t>
  </si>
  <si>
    <t>Auswertung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</si>
  <si>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</si>
  <si>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</si>
  <si>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</si>
  <si>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</si>
  <si>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</si>
  <si>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</si>
  <si>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</si>
  <si>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</si>
  <si>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</si>
  <si>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25m Manikin Carry (Retten einer Puppe)</t>
  </si>
  <si>
    <t>KIRMANN Rachel</t>
  </si>
  <si>
    <t>IMHOFF Cecile</t>
  </si>
  <si>
    <t>KROL Anais</t>
  </si>
  <si>
    <t>KURTZ Aurore</t>
  </si>
  <si>
    <t>ILLINGER Michael</t>
  </si>
  <si>
    <t>WAGNER Florian</t>
  </si>
  <si>
    <t>MENTZER Quentin</t>
  </si>
  <si>
    <t>ANTONY Hugo</t>
  </si>
  <si>
    <t>POZZI Lisa</t>
  </si>
  <si>
    <t>BYLAND Ornella</t>
  </si>
  <si>
    <t>KESSLER Ilona</t>
  </si>
  <si>
    <t>LINDENMEYER Annika</t>
  </si>
  <si>
    <t>SCHNETZLER Tobias</t>
  </si>
  <si>
    <t>ZÖLLIG Manuel</t>
  </si>
  <si>
    <t>SAXER Manuel</t>
  </si>
  <si>
    <t>PLÜSS Andrea</t>
  </si>
  <si>
    <t>MEGNET Carole</t>
  </si>
  <si>
    <t>LOOSLI Sabrina</t>
  </si>
  <si>
    <t>CAMENZIND Karin</t>
  </si>
  <si>
    <t>GRAF Selina</t>
  </si>
  <si>
    <t>FREUDIGER Jasmin</t>
  </si>
  <si>
    <t>TÖNGI Martina</t>
  </si>
  <si>
    <t>HEDIGER Philip</t>
  </si>
  <si>
    <t xml:space="preserve">OP HET VELD Rik </t>
  </si>
  <si>
    <t>SCHULER Kevin</t>
  </si>
  <si>
    <t xml:space="preserve">TEULINGS Joep </t>
  </si>
  <si>
    <t>FRISCHHERZ Florian</t>
  </si>
  <si>
    <t xml:space="preserve">HOVER Ivo </t>
  </si>
  <si>
    <t>STÖCKLI Pascal</t>
  </si>
  <si>
    <t xml:space="preserve">HENDRIKS Robert </t>
  </si>
  <si>
    <t>Start Nummer</t>
  </si>
  <si>
    <t>BAUMANN Alwin</t>
  </si>
  <si>
    <t>KNÜSEL Iris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</si>
</sst>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23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theme="1" tint="0.34999001026153564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2499800026416778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3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 horizontal="center" textRotation="90" wrapText="1"/>
      <protection/>
    </xf>
    <xf numFmtId="0" fontId="0" fillId="0" borderId="11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 textRotation="90" wrapText="1"/>
      <protection/>
    </xf>
    <xf numFmtId="2" fontId="0" fillId="0" borderId="10" xfId="0" applyNumberFormat="1" applyBorder="1" applyAlignment="1" applyProtection="1">
      <alignment horizontal="center"/>
      <protection hidden="1"/>
    </xf>
    <xf numFmtId="1" fontId="0" fillId="0" borderId="10" xfId="0" applyNumberForma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locked="0"/>
    </xf>
    <xf numFmtId="0" fontId="39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 horizontal="center" textRotation="90" wrapText="1"/>
      <protection/>
    </xf>
    <xf numFmtId="0" fontId="0" fillId="0" borderId="13" xfId="0" applyFont="1" applyBorder="1" applyAlignment="1" applyProtection="1">
      <alignment horizontal="center" textRotation="90" wrapText="1"/>
      <protection/>
    </xf>
    <xf numFmtId="0" fontId="0" fillId="35" borderId="13" xfId="0" applyFont="1" applyFill="1" applyBorder="1" applyAlignment="1" applyProtection="1">
      <alignment horizontal="center" textRotation="90" wrapText="1"/>
      <protection/>
    </xf>
    <xf numFmtId="16" fontId="0" fillId="0" borderId="13" xfId="0" applyNumberFormat="1" applyFont="1" applyBorder="1" applyAlignment="1" applyProtection="1" quotePrefix="1">
      <alignment horizontal="center" textRotation="90" wrapText="1"/>
      <protection/>
    </xf>
    <xf numFmtId="0" fontId="0" fillId="36" borderId="10" xfId="0" applyFill="1" applyBorder="1" applyAlignment="1" applyProtection="1">
      <alignment horizontal="center"/>
      <protection hidden="1"/>
    </xf>
    <xf numFmtId="0" fontId="0" fillId="36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39" fillId="36" borderId="10" xfId="0" applyFont="1" applyFill="1" applyBorder="1" applyAlignment="1" applyProtection="1">
      <alignment horizontal="center"/>
      <protection hidden="1"/>
    </xf>
    <xf numFmtId="0" fontId="39" fillId="0" borderId="10" xfId="0" applyFont="1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164" fontId="0" fillId="0" borderId="10" xfId="0" applyNumberFormat="1" applyFill="1" applyBorder="1" applyAlignment="1" applyProtection="1">
      <alignment horizontal="right"/>
      <protection hidden="1"/>
    </xf>
    <xf numFmtId="2" fontId="0" fillId="0" borderId="10" xfId="0" applyNumberFormat="1" applyFill="1" applyBorder="1" applyAlignment="1" applyProtection="1">
      <alignment horizontal="center"/>
      <protection hidden="1"/>
    </xf>
    <xf numFmtId="1" fontId="0" fillId="0" borderId="10" xfId="0" applyNumberFormat="1" applyFill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left"/>
      <protection locked="0"/>
    </xf>
    <xf numFmtId="14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hidden="1" locked="0"/>
    </xf>
    <xf numFmtId="0" fontId="0" fillId="0" borderId="10" xfId="0" applyBorder="1" applyAlignment="1" applyProtection="1" quotePrefix="1">
      <alignment/>
      <protection hidden="1"/>
    </xf>
    <xf numFmtId="0" fontId="0" fillId="0" borderId="10" xfId="0" applyBorder="1" applyAlignment="1" applyProtection="1">
      <alignment horizontal="center"/>
      <protection hidden="1" locked="0"/>
    </xf>
    <xf numFmtId="164" fontId="0" fillId="0" borderId="10" xfId="0" applyNumberFormat="1" applyBorder="1" applyAlignment="1" applyProtection="1">
      <alignment horizontal="right"/>
      <protection hidden="1" locked="0"/>
    </xf>
    <xf numFmtId="0" fontId="0" fillId="0" borderId="0" xfId="0" applyFill="1" applyBorder="1" applyAlignment="1" applyProtection="1">
      <alignment horizontal="center"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hidden="1" locked="0"/>
    </xf>
    <xf numFmtId="0" fontId="0" fillId="0" borderId="0" xfId="0" applyBorder="1" applyAlignment="1" applyProtection="1">
      <alignment/>
      <protection hidden="1" locked="0"/>
    </xf>
    <xf numFmtId="0" fontId="0" fillId="0" borderId="1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3" borderId="10" xfId="0" applyFill="1" applyBorder="1" applyAlignment="1" applyProtection="1">
      <alignment/>
      <protection locked="0"/>
    </xf>
    <xf numFmtId="0" fontId="0" fillId="0" borderId="11" xfId="0" applyBorder="1" applyAlignment="1" applyProtection="1">
      <alignment textRotation="90"/>
      <protection/>
    </xf>
    <xf numFmtId="164" fontId="0" fillId="0" borderId="10" xfId="0" applyNumberFormat="1" applyFill="1" applyBorder="1" applyAlignment="1" applyProtection="1">
      <alignment horizontal="right"/>
      <protection hidden="1"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10" xfId="0" applyFill="1" applyBorder="1" applyAlignment="1" applyProtection="1">
      <alignment horizontal="center"/>
      <protection hidden="1" locked="0"/>
    </xf>
    <xf numFmtId="0" fontId="0" fillId="0" borderId="14" xfId="0" applyFont="1" applyBorder="1" applyAlignment="1" applyProtection="1">
      <alignment horizontal="center" wrapText="1"/>
      <protection/>
    </xf>
    <xf numFmtId="0" fontId="0" fillId="0" borderId="15" xfId="0" applyFont="1" applyBorder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 wrapText="1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14" fontId="40" fillId="0" borderId="0" xfId="0" applyNumberFormat="1" applyFont="1" applyAlignment="1" applyProtection="1">
      <alignment horizontal="right"/>
      <protection/>
    </xf>
    <xf numFmtId="0" fontId="0" fillId="0" borderId="21" xfId="0" applyFont="1" applyBorder="1" applyAlignment="1" applyProtection="1">
      <alignment horizontal="center" wrapText="1"/>
      <protection/>
    </xf>
    <xf numFmtId="0" fontId="0" fillId="0" borderId="22" xfId="0" applyFont="1" applyBorder="1" applyAlignment="1" applyProtection="1">
      <alignment horizontal="center" wrapText="1"/>
      <protection/>
    </xf>
    <xf numFmtId="0" fontId="0" fillId="0" borderId="23" xfId="0" applyFont="1" applyBorder="1" applyAlignment="1" applyProtection="1">
      <alignment horizontal="center" wrapText="1"/>
      <protection/>
    </xf>
    <xf numFmtId="0" fontId="41" fillId="0" borderId="24" xfId="0" applyFont="1" applyBorder="1" applyAlignment="1" applyProtection="1">
      <alignment horizontal="center" vertical="center"/>
      <protection/>
    </xf>
    <xf numFmtId="0" fontId="41" fillId="0" borderId="25" xfId="0" applyFont="1" applyBorder="1" applyAlignment="1" applyProtection="1">
      <alignment horizontal="center" vertical="center"/>
      <protection/>
    </xf>
    <xf numFmtId="0" fontId="41" fillId="0" borderId="26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304800</xdr:colOff>
      <xdr:row>2</xdr:row>
      <xdr:rowOff>0</xdr:rowOff>
    </xdr:from>
    <xdr:to>
      <xdr:col>46</xdr:col>
      <xdr:colOff>152400</xdr:colOff>
      <xdr:row>3</xdr:row>
      <xdr:rowOff>171450</xdr:rowOff>
    </xdr:to>
    <xdr:pic>
      <xdr:nvPicPr>
        <xdr:cNvPr id="1" name="Picture 1" descr="http://www.surflifesaving.ch/data/SpeedLifeSaving/SpeedLifeSaving/Preview/media/images/Sponsors.jpg"/>
        <xdr:cNvPicPr preferRelativeResize="1">
          <a:picLocks noChangeAspect="1"/>
        </xdr:cNvPicPr>
      </xdr:nvPicPr>
      <xdr:blipFill>
        <a:blip r:embed="rId1"/>
        <a:srcRect b="52770"/>
        <a:stretch>
          <a:fillRect/>
        </a:stretch>
      </xdr:blipFill>
      <xdr:spPr>
        <a:xfrm>
          <a:off x="5734050" y="485775"/>
          <a:ext cx="1047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0</xdr:colOff>
      <xdr:row>4</xdr:row>
      <xdr:rowOff>171450</xdr:rowOff>
    </xdr:from>
    <xdr:to>
      <xdr:col>46</xdr:col>
      <xdr:colOff>161925</xdr:colOff>
      <xdr:row>6</xdr:row>
      <xdr:rowOff>171450</xdr:rowOff>
    </xdr:to>
    <xdr:pic>
      <xdr:nvPicPr>
        <xdr:cNvPr id="2" name="Picture 2" descr="http://www.surflifesaving.ch/data/SpeedLifeSaving/SpeedLifeSaving/Preview/media/images/Sponsors.jpg"/>
        <xdr:cNvPicPr preferRelativeResize="1">
          <a:picLocks noChangeAspect="1"/>
        </xdr:cNvPicPr>
      </xdr:nvPicPr>
      <xdr:blipFill>
        <a:blip r:embed="rId1"/>
        <a:srcRect t="48800"/>
        <a:stretch>
          <a:fillRect/>
        </a:stretch>
      </xdr:blipFill>
      <xdr:spPr>
        <a:xfrm>
          <a:off x="5743575" y="1038225"/>
          <a:ext cx="1047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38100</xdr:colOff>
      <xdr:row>8</xdr:row>
      <xdr:rowOff>0</xdr:rowOff>
    </xdr:from>
    <xdr:to>
      <xdr:col>46</xdr:col>
      <xdr:colOff>95250</xdr:colOff>
      <xdr:row>9</xdr:row>
      <xdr:rowOff>123825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1628775"/>
          <a:ext cx="9429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</xdr:row>
      <xdr:rowOff>0</xdr:rowOff>
    </xdr:from>
    <xdr:to>
      <xdr:col>30</xdr:col>
      <xdr:colOff>142875</xdr:colOff>
      <xdr:row>10</xdr:row>
      <xdr:rowOff>114300</xdr:rowOff>
    </xdr:to>
    <xdr:pic>
      <xdr:nvPicPr>
        <xdr:cNvPr id="4" name="Grafi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485775"/>
          <a:ext cx="49720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Z141"/>
  <sheetViews>
    <sheetView tabSelected="1" zoomScale="85" zoomScaleNormal="85" zoomScalePageLayoutView="0" workbookViewId="0" topLeftCell="A1">
      <selection activeCell="CY15" sqref="CY15:EO24"/>
    </sheetView>
  </sheetViews>
  <sheetFormatPr defaultColWidth="11.421875" defaultRowHeight="15"/>
  <cols>
    <col min="1" max="1" width="4.8515625" style="0" customWidth="1"/>
    <col min="2" max="2" width="14.28125" style="0" customWidth="1"/>
    <col min="3" max="3" width="20.7109375" style="0" customWidth="1"/>
    <col min="4" max="4" width="6.140625" style="0" customWidth="1"/>
    <col min="5" max="5" width="3.7109375" style="0" customWidth="1"/>
    <col min="6" max="6" width="3.421875" style="0" customWidth="1"/>
    <col min="7" max="7" width="5.28125" style="0" customWidth="1"/>
    <col min="8" max="8" width="9.421875" style="0" hidden="1" customWidth="1"/>
    <col min="9" max="9" width="4.57421875" style="0" customWidth="1"/>
    <col min="10" max="26" width="9.421875" style="0" hidden="1" customWidth="1"/>
    <col min="27" max="27" width="5.421875" style="0" customWidth="1"/>
    <col min="28" max="28" width="3.7109375" style="0" customWidth="1"/>
    <col min="29" max="29" width="5.57421875" style="0" customWidth="1"/>
    <col min="30" max="30" width="9.28125" style="0" hidden="1" customWidth="1"/>
    <col min="31" max="31" width="3.7109375" style="0" customWidth="1"/>
    <col min="32" max="36" width="9.421875" style="0" hidden="1" customWidth="1"/>
    <col min="37" max="38" width="4.7109375" style="0" customWidth="1"/>
    <col min="39" max="39" width="5.140625" style="0" customWidth="1"/>
    <col min="40" max="40" width="9.7109375" style="0" hidden="1" customWidth="1"/>
    <col min="41" max="41" width="3.421875" style="0" customWidth="1"/>
    <col min="42" max="46" width="9.421875" style="0" hidden="1" customWidth="1"/>
    <col min="47" max="47" width="5.140625" style="0" customWidth="1"/>
    <col min="48" max="48" width="4.8515625" style="0" customWidth="1"/>
    <col min="49" max="49" width="5.421875" style="0" customWidth="1"/>
    <col min="50" max="50" width="9.421875" style="0" hidden="1" customWidth="1"/>
    <col min="51" max="51" width="6.421875" style="0" customWidth="1"/>
    <col min="52" max="68" width="9.421875" style="0" hidden="1" customWidth="1"/>
    <col min="69" max="71" width="5.57421875" style="0" customWidth="1"/>
    <col min="72" max="72" width="6.8515625" style="0" hidden="1" customWidth="1"/>
    <col min="73" max="73" width="5.57421875" style="0" customWidth="1"/>
    <col min="74" max="90" width="5.57421875" style="0" hidden="1" customWidth="1"/>
    <col min="91" max="91" width="5.57421875" style="0" customWidth="1"/>
    <col min="92" max="92" width="5.00390625" style="0" customWidth="1"/>
    <col min="93" max="93" width="5.8515625" style="0" customWidth="1"/>
    <col min="94" max="94" width="9.421875" style="0" hidden="1" customWidth="1"/>
    <col min="95" max="95" width="4.57421875" style="0" customWidth="1"/>
    <col min="96" max="100" width="9.421875" style="0" hidden="1" customWidth="1"/>
    <col min="101" max="101" width="5.140625" style="0" customWidth="1"/>
    <col min="102" max="102" width="4.8515625" style="0" customWidth="1"/>
    <col min="103" max="103" width="6.00390625" style="0" customWidth="1"/>
    <col min="104" max="104" width="9.421875" style="0" hidden="1" customWidth="1"/>
    <col min="105" max="105" width="6.00390625" style="0" customWidth="1"/>
    <col min="106" max="122" width="9.421875" style="0" hidden="1" customWidth="1"/>
    <col min="123" max="123" width="6.00390625" style="0" customWidth="1"/>
    <col min="124" max="124" width="4.7109375" style="0" customWidth="1"/>
    <col min="125" max="125" width="5.8515625" style="0" customWidth="1"/>
    <col min="126" max="126" width="9.421875" style="0" hidden="1" customWidth="1"/>
    <col min="127" max="127" width="5.8515625" style="0" customWidth="1"/>
    <col min="128" max="144" width="9.421875" style="0" hidden="1" customWidth="1"/>
    <col min="145" max="145" width="5.57421875" style="0" customWidth="1"/>
    <col min="146" max="146" width="5.421875" style="0" customWidth="1"/>
    <col min="147" max="147" width="6.421875" style="0" customWidth="1"/>
    <col min="148" max="148" width="9.421875" style="0" hidden="1" customWidth="1"/>
    <col min="149" max="149" width="5.7109375" style="0" customWidth="1"/>
    <col min="150" max="166" width="9.421875" style="0" hidden="1" customWidth="1"/>
    <col min="167" max="167" width="6.00390625" style="0" customWidth="1"/>
    <col min="168" max="168" width="5.8515625" style="0" customWidth="1"/>
    <col min="169" max="169" width="5.7109375" style="0" customWidth="1"/>
    <col min="170" max="170" width="9.421875" style="0" hidden="1" customWidth="1"/>
    <col min="171" max="171" width="6.140625" style="0" customWidth="1"/>
    <col min="172" max="176" width="9.421875" style="0" hidden="1" customWidth="1"/>
    <col min="177" max="177" width="5.8515625" style="0" customWidth="1"/>
    <col min="178" max="179" width="9.421875" style="0" customWidth="1"/>
    <col min="180" max="180" width="16.8515625" style="0" bestFit="1" customWidth="1"/>
  </cols>
  <sheetData>
    <row r="1" spans="1:180" ht="23.25">
      <c r="A1" s="2" t="s">
        <v>49</v>
      </c>
      <c r="B1" s="2"/>
      <c r="C1" s="3"/>
      <c r="D1" s="3"/>
      <c r="E1" s="3"/>
      <c r="F1" s="2" t="s">
        <v>12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68">
        <v>40985</v>
      </c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</row>
    <row r="2" spans="1:180" ht="15">
      <c r="A2" s="4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>
      <c r="A3" s="4"/>
      <c r="B3" s="4"/>
      <c r="C3" s="3"/>
      <c r="D3" s="3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>
      <c r="A4" s="4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>
      <c r="A5" s="5"/>
      <c r="B5" s="5"/>
      <c r="C5" s="5"/>
      <c r="D5" s="5"/>
      <c r="E5" s="42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24"/>
      <c r="FW5" s="24"/>
      <c r="FX5" s="3"/>
    </row>
    <row r="6" spans="1:180" ht="15">
      <c r="A6" s="5"/>
      <c r="B6" s="5"/>
      <c r="C6" s="5"/>
      <c r="D6" s="5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24"/>
      <c r="FW6" s="24"/>
      <c r="FX6" s="3"/>
    </row>
    <row r="7" spans="1:180" ht="15">
      <c r="A7" s="5"/>
      <c r="B7" s="5"/>
      <c r="C7" s="5"/>
      <c r="D7" s="5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24"/>
      <c r="FW7" s="24"/>
      <c r="FX7" s="3"/>
    </row>
    <row r="8" spans="1:180" ht="15">
      <c r="A8" s="5"/>
      <c r="B8" s="5"/>
      <c r="C8" s="5"/>
      <c r="D8" s="5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1"/>
      <c r="FW8" s="41"/>
      <c r="FX8" s="3"/>
    </row>
    <row r="9" spans="1:180" ht="15">
      <c r="A9" s="5"/>
      <c r="B9" s="5"/>
      <c r="C9" s="5"/>
      <c r="D9" s="5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24"/>
      <c r="FW9" s="24"/>
      <c r="FX9" s="3"/>
    </row>
    <row r="10" spans="1:180" ht="15">
      <c r="A10" s="5"/>
      <c r="B10" s="5"/>
      <c r="C10" s="5"/>
      <c r="D10" s="5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24"/>
      <c r="FW10" s="24"/>
      <c r="FX10" s="3"/>
    </row>
    <row r="11" spans="1:182" ht="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</row>
    <row r="12" spans="1:182" ht="15.75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</row>
    <row r="13" spans="1:180" ht="38.25" customHeight="1" thickBot="1">
      <c r="A13" s="3"/>
      <c r="B13" s="3"/>
      <c r="C13" s="3"/>
      <c r="D13" s="3"/>
      <c r="E13" s="3"/>
      <c r="F13" s="69" t="s">
        <v>43</v>
      </c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1"/>
      <c r="AB13" s="69" t="s">
        <v>44</v>
      </c>
      <c r="AC13" s="70"/>
      <c r="AD13" s="70"/>
      <c r="AE13" s="70"/>
      <c r="AF13" s="70"/>
      <c r="AG13" s="70"/>
      <c r="AH13" s="70"/>
      <c r="AI13" s="70"/>
      <c r="AJ13" s="70"/>
      <c r="AK13" s="71"/>
      <c r="AL13" s="69" t="s">
        <v>45</v>
      </c>
      <c r="AM13" s="70"/>
      <c r="AN13" s="70"/>
      <c r="AO13" s="70"/>
      <c r="AP13" s="70"/>
      <c r="AQ13" s="70"/>
      <c r="AR13" s="70"/>
      <c r="AS13" s="70"/>
      <c r="AT13" s="70"/>
      <c r="AU13" s="71"/>
      <c r="AV13" s="69" t="s">
        <v>6</v>
      </c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1"/>
      <c r="BR13" s="69" t="s">
        <v>59</v>
      </c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1"/>
      <c r="CN13" s="69" t="s">
        <v>2</v>
      </c>
      <c r="CO13" s="70"/>
      <c r="CP13" s="70"/>
      <c r="CQ13" s="70"/>
      <c r="CR13" s="70"/>
      <c r="CS13" s="70"/>
      <c r="CT13" s="70"/>
      <c r="CU13" s="70"/>
      <c r="CV13" s="70"/>
      <c r="CW13" s="71"/>
      <c r="CX13" s="69" t="s">
        <v>46</v>
      </c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1"/>
      <c r="DT13" s="69" t="s">
        <v>5</v>
      </c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1"/>
      <c r="EP13" s="69" t="s">
        <v>0</v>
      </c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1"/>
      <c r="FL13" s="69" t="s">
        <v>1</v>
      </c>
      <c r="FM13" s="70"/>
      <c r="FN13" s="70"/>
      <c r="FO13" s="70"/>
      <c r="FP13" s="70"/>
      <c r="FQ13" s="70"/>
      <c r="FR13" s="70"/>
      <c r="FS13" s="70"/>
      <c r="FT13" s="70"/>
      <c r="FU13" s="71"/>
      <c r="FV13" s="3"/>
      <c r="FW13" s="3"/>
      <c r="FX13" s="3"/>
    </row>
    <row r="14" spans="1:181" ht="137.25" customHeight="1" thickBot="1">
      <c r="A14" s="55" t="s">
        <v>90</v>
      </c>
      <c r="B14" s="9" t="s">
        <v>14</v>
      </c>
      <c r="C14" s="10" t="s">
        <v>7</v>
      </c>
      <c r="D14" s="10" t="s">
        <v>13</v>
      </c>
      <c r="E14" s="8" t="s">
        <v>11</v>
      </c>
      <c r="F14" s="28" t="s">
        <v>19</v>
      </c>
      <c r="G14" s="28" t="s">
        <v>20</v>
      </c>
      <c r="H14" s="29" t="s">
        <v>21</v>
      </c>
      <c r="I14" s="30" t="s">
        <v>17</v>
      </c>
      <c r="J14" s="29" t="s">
        <v>25</v>
      </c>
      <c r="K14" s="29" t="s">
        <v>26</v>
      </c>
      <c r="L14" s="29" t="s">
        <v>27</v>
      </c>
      <c r="M14" s="29" t="s">
        <v>28</v>
      </c>
      <c r="N14" s="29" t="s">
        <v>29</v>
      </c>
      <c r="O14" s="29" t="s">
        <v>30</v>
      </c>
      <c r="P14" s="29" t="s">
        <v>31</v>
      </c>
      <c r="Q14" s="29" t="s">
        <v>32</v>
      </c>
      <c r="R14" s="29" t="s">
        <v>33</v>
      </c>
      <c r="S14" s="29" t="s">
        <v>34</v>
      </c>
      <c r="T14" s="29" t="s">
        <v>35</v>
      </c>
      <c r="U14" s="29" t="s">
        <v>36</v>
      </c>
      <c r="V14" s="29" t="s">
        <v>37</v>
      </c>
      <c r="W14" s="29" t="s">
        <v>38</v>
      </c>
      <c r="X14" s="29" t="s">
        <v>39</v>
      </c>
      <c r="Y14" s="29" t="s">
        <v>40</v>
      </c>
      <c r="Z14" s="29"/>
      <c r="AA14" s="28" t="s">
        <v>18</v>
      </c>
      <c r="AB14" s="28" t="s">
        <v>19</v>
      </c>
      <c r="AC14" s="28" t="s">
        <v>20</v>
      </c>
      <c r="AD14" s="29" t="s">
        <v>21</v>
      </c>
      <c r="AE14" s="30" t="s">
        <v>17</v>
      </c>
      <c r="AF14" s="29" t="s">
        <v>25</v>
      </c>
      <c r="AG14" s="29" t="s">
        <v>26</v>
      </c>
      <c r="AH14" s="29" t="s">
        <v>27</v>
      </c>
      <c r="AI14" s="29" t="s">
        <v>28</v>
      </c>
      <c r="AJ14" s="29"/>
      <c r="AK14" s="28" t="s">
        <v>18</v>
      </c>
      <c r="AL14" s="28" t="s">
        <v>19</v>
      </c>
      <c r="AM14" s="28" t="s">
        <v>20</v>
      </c>
      <c r="AN14" s="29" t="s">
        <v>21</v>
      </c>
      <c r="AO14" s="30" t="s">
        <v>17</v>
      </c>
      <c r="AP14" s="29" t="s">
        <v>25</v>
      </c>
      <c r="AQ14" s="29" t="s">
        <v>26</v>
      </c>
      <c r="AR14" s="29" t="s">
        <v>27</v>
      </c>
      <c r="AS14" s="29" t="s">
        <v>28</v>
      </c>
      <c r="AT14" s="29"/>
      <c r="AU14" s="28" t="s">
        <v>18</v>
      </c>
      <c r="AV14" s="28" t="s">
        <v>19</v>
      </c>
      <c r="AW14" s="28" t="s">
        <v>20</v>
      </c>
      <c r="AX14" s="29" t="s">
        <v>21</v>
      </c>
      <c r="AY14" s="30" t="s">
        <v>17</v>
      </c>
      <c r="AZ14" s="29" t="s">
        <v>25</v>
      </c>
      <c r="BA14" s="29" t="s">
        <v>26</v>
      </c>
      <c r="BB14" s="29" t="s">
        <v>27</v>
      </c>
      <c r="BC14" s="29" t="s">
        <v>28</v>
      </c>
      <c r="BD14" s="29" t="s">
        <v>29</v>
      </c>
      <c r="BE14" s="29" t="s">
        <v>30</v>
      </c>
      <c r="BF14" s="29" t="s">
        <v>31</v>
      </c>
      <c r="BG14" s="29" t="s">
        <v>32</v>
      </c>
      <c r="BH14" s="29" t="s">
        <v>33</v>
      </c>
      <c r="BI14" s="29" t="s">
        <v>34</v>
      </c>
      <c r="BJ14" s="29" t="s">
        <v>35</v>
      </c>
      <c r="BK14" s="29" t="s">
        <v>36</v>
      </c>
      <c r="BL14" s="29" t="s">
        <v>37</v>
      </c>
      <c r="BM14" s="29" t="s">
        <v>38</v>
      </c>
      <c r="BN14" s="29" t="s">
        <v>39</v>
      </c>
      <c r="BO14" s="29" t="s">
        <v>40</v>
      </c>
      <c r="BP14" s="29"/>
      <c r="BQ14" s="28" t="s">
        <v>18</v>
      </c>
      <c r="BR14" s="28" t="s">
        <v>19</v>
      </c>
      <c r="BS14" s="28" t="s">
        <v>20</v>
      </c>
      <c r="BT14" s="29" t="s">
        <v>21</v>
      </c>
      <c r="BU14" s="30" t="s">
        <v>17</v>
      </c>
      <c r="BV14" s="29" t="s">
        <v>25</v>
      </c>
      <c r="BW14" s="29" t="s">
        <v>26</v>
      </c>
      <c r="BX14" s="29" t="s">
        <v>27</v>
      </c>
      <c r="BY14" s="29" t="s">
        <v>28</v>
      </c>
      <c r="BZ14" s="29" t="s">
        <v>29</v>
      </c>
      <c r="CA14" s="29" t="s">
        <v>30</v>
      </c>
      <c r="CB14" s="29" t="s">
        <v>31</v>
      </c>
      <c r="CC14" s="29" t="s">
        <v>32</v>
      </c>
      <c r="CD14" s="29" t="s">
        <v>33</v>
      </c>
      <c r="CE14" s="29" t="s">
        <v>34</v>
      </c>
      <c r="CF14" s="29" t="s">
        <v>35</v>
      </c>
      <c r="CG14" s="29" t="s">
        <v>36</v>
      </c>
      <c r="CH14" s="29" t="s">
        <v>37</v>
      </c>
      <c r="CI14" s="29" t="s">
        <v>38</v>
      </c>
      <c r="CJ14" s="29" t="s">
        <v>39</v>
      </c>
      <c r="CK14" s="29" t="s">
        <v>40</v>
      </c>
      <c r="CL14" s="29"/>
      <c r="CM14" s="28" t="s">
        <v>18</v>
      </c>
      <c r="CN14" s="28" t="s">
        <v>19</v>
      </c>
      <c r="CO14" s="28" t="s">
        <v>20</v>
      </c>
      <c r="CP14" s="29" t="s">
        <v>21</v>
      </c>
      <c r="CQ14" s="30" t="s">
        <v>17</v>
      </c>
      <c r="CR14" s="29" t="s">
        <v>25</v>
      </c>
      <c r="CS14" s="29" t="s">
        <v>26</v>
      </c>
      <c r="CT14" s="29" t="s">
        <v>27</v>
      </c>
      <c r="CU14" s="29" t="s">
        <v>28</v>
      </c>
      <c r="CV14" s="29"/>
      <c r="CW14" s="28" t="s">
        <v>18</v>
      </c>
      <c r="CX14" s="28" t="s">
        <v>19</v>
      </c>
      <c r="CY14" s="28" t="s">
        <v>20</v>
      </c>
      <c r="CZ14" s="29" t="s">
        <v>21</v>
      </c>
      <c r="DA14" s="30" t="s">
        <v>17</v>
      </c>
      <c r="DB14" s="29" t="s">
        <v>25</v>
      </c>
      <c r="DC14" s="29" t="s">
        <v>26</v>
      </c>
      <c r="DD14" s="29" t="s">
        <v>27</v>
      </c>
      <c r="DE14" s="29" t="s">
        <v>28</v>
      </c>
      <c r="DF14" s="29" t="s">
        <v>29</v>
      </c>
      <c r="DG14" s="29" t="s">
        <v>30</v>
      </c>
      <c r="DH14" s="29" t="s">
        <v>31</v>
      </c>
      <c r="DI14" s="29" t="s">
        <v>32</v>
      </c>
      <c r="DJ14" s="29" t="s">
        <v>33</v>
      </c>
      <c r="DK14" s="29" t="s">
        <v>34</v>
      </c>
      <c r="DL14" s="29" t="s">
        <v>35</v>
      </c>
      <c r="DM14" s="29" t="s">
        <v>36</v>
      </c>
      <c r="DN14" s="29" t="s">
        <v>37</v>
      </c>
      <c r="DO14" s="29" t="s">
        <v>38</v>
      </c>
      <c r="DP14" s="29" t="s">
        <v>39</v>
      </c>
      <c r="DQ14" s="29" t="s">
        <v>40</v>
      </c>
      <c r="DR14" s="29"/>
      <c r="DS14" s="28" t="s">
        <v>18</v>
      </c>
      <c r="DT14" s="28" t="s">
        <v>19</v>
      </c>
      <c r="DU14" s="28" t="s">
        <v>20</v>
      </c>
      <c r="DV14" s="29" t="s">
        <v>21</v>
      </c>
      <c r="DW14" s="30" t="s">
        <v>17</v>
      </c>
      <c r="DX14" s="29" t="s">
        <v>25</v>
      </c>
      <c r="DY14" s="29" t="s">
        <v>26</v>
      </c>
      <c r="DZ14" s="29" t="s">
        <v>27</v>
      </c>
      <c r="EA14" s="29" t="s">
        <v>28</v>
      </c>
      <c r="EB14" s="29" t="s">
        <v>29</v>
      </c>
      <c r="EC14" s="29" t="s">
        <v>30</v>
      </c>
      <c r="ED14" s="29" t="s">
        <v>31</v>
      </c>
      <c r="EE14" s="29" t="s">
        <v>32</v>
      </c>
      <c r="EF14" s="29" t="s">
        <v>33</v>
      </c>
      <c r="EG14" s="29" t="s">
        <v>34</v>
      </c>
      <c r="EH14" s="29" t="s">
        <v>35</v>
      </c>
      <c r="EI14" s="29" t="s">
        <v>36</v>
      </c>
      <c r="EJ14" s="29" t="s">
        <v>37</v>
      </c>
      <c r="EK14" s="29" t="s">
        <v>38</v>
      </c>
      <c r="EL14" s="29" t="s">
        <v>39</v>
      </c>
      <c r="EM14" s="29" t="s">
        <v>40</v>
      </c>
      <c r="EN14" s="29"/>
      <c r="EO14" s="28" t="s">
        <v>18</v>
      </c>
      <c r="EP14" s="28" t="s">
        <v>19</v>
      </c>
      <c r="EQ14" s="28" t="s">
        <v>20</v>
      </c>
      <c r="ER14" s="29" t="s">
        <v>21</v>
      </c>
      <c r="ES14" s="30" t="s">
        <v>17</v>
      </c>
      <c r="ET14" s="29" t="s">
        <v>25</v>
      </c>
      <c r="EU14" s="29" t="s">
        <v>26</v>
      </c>
      <c r="EV14" s="29" t="s">
        <v>27</v>
      </c>
      <c r="EW14" s="29" t="s">
        <v>28</v>
      </c>
      <c r="EX14" s="29" t="s">
        <v>29</v>
      </c>
      <c r="EY14" s="29" t="s">
        <v>30</v>
      </c>
      <c r="EZ14" s="29" t="s">
        <v>31</v>
      </c>
      <c r="FA14" s="29" t="s">
        <v>32</v>
      </c>
      <c r="FB14" s="29" t="s">
        <v>33</v>
      </c>
      <c r="FC14" s="29" t="s">
        <v>34</v>
      </c>
      <c r="FD14" s="29" t="s">
        <v>35</v>
      </c>
      <c r="FE14" s="29" t="s">
        <v>36</v>
      </c>
      <c r="FF14" s="29" t="s">
        <v>37</v>
      </c>
      <c r="FG14" s="29" t="s">
        <v>38</v>
      </c>
      <c r="FH14" s="29" t="s">
        <v>39</v>
      </c>
      <c r="FI14" s="29" t="s">
        <v>40</v>
      </c>
      <c r="FJ14" s="29"/>
      <c r="FK14" s="28" t="s">
        <v>18</v>
      </c>
      <c r="FL14" s="28" t="s">
        <v>19</v>
      </c>
      <c r="FM14" s="28" t="s">
        <v>20</v>
      </c>
      <c r="FN14" s="29" t="s">
        <v>21</v>
      </c>
      <c r="FO14" s="30" t="s">
        <v>17</v>
      </c>
      <c r="FP14" s="29" t="s">
        <v>25</v>
      </c>
      <c r="FQ14" s="29" t="s">
        <v>26</v>
      </c>
      <c r="FR14" s="29" t="s">
        <v>27</v>
      </c>
      <c r="FS14" s="29" t="s">
        <v>28</v>
      </c>
      <c r="FT14" s="29"/>
      <c r="FU14" s="18" t="s">
        <v>18</v>
      </c>
      <c r="FV14" s="27" t="s">
        <v>41</v>
      </c>
      <c r="FW14" s="27" t="s">
        <v>42</v>
      </c>
      <c r="FX14" s="27" t="s">
        <v>15</v>
      </c>
      <c r="FY14" s="15"/>
    </row>
    <row r="15" spans="1:180" ht="14.25" customHeight="1">
      <c r="A15" s="45" t="s">
        <v>50</v>
      </c>
      <c r="B15" s="44" t="s">
        <v>22</v>
      </c>
      <c r="C15" s="54" t="s">
        <v>60</v>
      </c>
      <c r="D15" s="54">
        <v>1990</v>
      </c>
      <c r="E15" s="21" t="s">
        <v>8</v>
      </c>
      <c r="F15" s="46">
        <v>1</v>
      </c>
      <c r="G15" s="47">
        <v>33.2</v>
      </c>
      <c r="H15" s="19">
        <f>F15*60+G15</f>
        <v>93.2</v>
      </c>
      <c r="I15" s="20">
        <f>RANK(H15,H15:H33,1)</f>
        <v>16</v>
      </c>
      <c r="J15" s="13">
        <f>IF(I15=1,20,0)</f>
        <v>0</v>
      </c>
      <c r="K15" s="13">
        <f>IF(I15=2,18,0)</f>
        <v>0</v>
      </c>
      <c r="L15" s="13">
        <f>IF(I15=3,16,0)</f>
        <v>0</v>
      </c>
      <c r="M15" s="13">
        <f>IF(I15=4,14,0)</f>
        <v>0</v>
      </c>
      <c r="N15" s="13">
        <f>IF(I15=5,13,0)</f>
        <v>0</v>
      </c>
      <c r="O15" s="13">
        <f>IF(I15=6,12,0)</f>
        <v>0</v>
      </c>
      <c r="P15" s="13">
        <f>IF(I15=7,11,0)</f>
        <v>0</v>
      </c>
      <c r="Q15" s="13">
        <f>IF(I15=8,10,0)</f>
        <v>0</v>
      </c>
      <c r="R15" s="13">
        <f>IF(I15=9,8,0)</f>
        <v>0</v>
      </c>
      <c r="S15" s="13">
        <f>IF(I15=10,7,0)</f>
        <v>0</v>
      </c>
      <c r="T15" s="13">
        <f>IF(I15=11,6,0)</f>
        <v>0</v>
      </c>
      <c r="U15" s="13">
        <f>IF(I15=12,5,0)</f>
        <v>0</v>
      </c>
      <c r="V15" s="13">
        <f>IF(I15=13,4,0)</f>
        <v>0</v>
      </c>
      <c r="W15" s="13">
        <f>IF(I15=14,3,0)</f>
        <v>0</v>
      </c>
      <c r="X15" s="13">
        <f>IF(I15=15,2,0)</f>
        <v>0</v>
      </c>
      <c r="Y15" s="13">
        <f>IF(I15=16,1,0)</f>
        <v>1</v>
      </c>
      <c r="Z15" s="13"/>
      <c r="AA15" s="13">
        <f>SUM(J15:Y15)</f>
        <v>1</v>
      </c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46">
        <v>0</v>
      </c>
      <c r="AW15" s="47">
        <v>35</v>
      </c>
      <c r="AX15" s="19">
        <f>AV15*60+AW15</f>
        <v>35</v>
      </c>
      <c r="AY15" s="20">
        <f>RANK(AX15,AX15:AX33,1)</f>
        <v>10</v>
      </c>
      <c r="AZ15" s="13">
        <f>IF(AY15=1,20,0)</f>
        <v>0</v>
      </c>
      <c r="BA15" s="13">
        <f>IF(AY15=2,18,0)</f>
        <v>0</v>
      </c>
      <c r="BB15" s="13">
        <f>IF(AY15=3,16,0)</f>
        <v>0</v>
      </c>
      <c r="BC15" s="13">
        <f>IF(AY15=4,14,0)</f>
        <v>0</v>
      </c>
      <c r="BD15" s="13">
        <f>IF(AY15=5,13,0)</f>
        <v>0</v>
      </c>
      <c r="BE15" s="13">
        <f>IF(AY15=6,12,0)</f>
        <v>0</v>
      </c>
      <c r="BF15" s="13">
        <f>IF(AY15=7,11,0)</f>
        <v>0</v>
      </c>
      <c r="BG15" s="13">
        <f>IF(AY15=8,10,0)</f>
        <v>0</v>
      </c>
      <c r="BH15" s="13">
        <f>IF(AY15=9,8,0)</f>
        <v>0</v>
      </c>
      <c r="BI15" s="13">
        <f>IF(AY15=10,7,0)</f>
        <v>7</v>
      </c>
      <c r="BJ15" s="13">
        <f>IF(AY15=11,6,0)</f>
        <v>0</v>
      </c>
      <c r="BK15" s="13">
        <f>IF(AY15=12,5,0)</f>
        <v>0</v>
      </c>
      <c r="BL15" s="13">
        <f>IF(AY15=13,4,0)</f>
        <v>0</v>
      </c>
      <c r="BM15" s="13">
        <f>IF(AY15=14,3,0)</f>
        <v>0</v>
      </c>
      <c r="BN15" s="13">
        <f>IF(AY15=15,2,0)</f>
        <v>0</v>
      </c>
      <c r="BO15" s="13">
        <f>IF(AY15=16,1,0)</f>
        <v>0</v>
      </c>
      <c r="BP15" s="13"/>
      <c r="BQ15" s="13">
        <f>SUM(AZ15:BO15)</f>
        <v>7</v>
      </c>
      <c r="BR15" s="46">
        <v>0</v>
      </c>
      <c r="BS15" s="47">
        <v>25</v>
      </c>
      <c r="BT15" s="19">
        <f>BR15*60+BS15</f>
        <v>25</v>
      </c>
      <c r="BU15" s="20">
        <f>RANK(BT15,BT15:BT33,1)</f>
        <v>16</v>
      </c>
      <c r="BV15" s="13">
        <f>IF(BU15=1,20,0)</f>
        <v>0</v>
      </c>
      <c r="BW15" s="13">
        <f>IF(BU15=2,18,0)</f>
        <v>0</v>
      </c>
      <c r="BX15" s="13">
        <f>IF(BU15=3,16,0)</f>
        <v>0</v>
      </c>
      <c r="BY15" s="13">
        <f>IF(BU15=4,14,0)</f>
        <v>0</v>
      </c>
      <c r="BZ15" s="13">
        <f>IF(BU15=5,13,0)</f>
        <v>0</v>
      </c>
      <c r="CA15" s="13">
        <f>IF(BU15=6,12,0)</f>
        <v>0</v>
      </c>
      <c r="CB15" s="13">
        <f>IF(BU15=7,11,0)</f>
        <v>0</v>
      </c>
      <c r="CC15" s="13">
        <f>IF(BU15=8,10,0)</f>
        <v>0</v>
      </c>
      <c r="CD15" s="13">
        <f>IF(BU15=9,8,0)</f>
        <v>0</v>
      </c>
      <c r="CE15" s="13">
        <f>IF(BU15=10,7,0)</f>
        <v>0</v>
      </c>
      <c r="CF15" s="13">
        <f>IF(BU15=11,6,0)</f>
        <v>0</v>
      </c>
      <c r="CG15" s="13">
        <f>IF(BU15=12,5,0)</f>
        <v>0</v>
      </c>
      <c r="CH15" s="13">
        <f>IF(BU15=13,4,0)</f>
        <v>0</v>
      </c>
      <c r="CI15" s="13">
        <f>IF(BU15=14,3,0)</f>
        <v>0</v>
      </c>
      <c r="CJ15" s="13">
        <f>IF(BU15=15,2,0)</f>
        <v>0</v>
      </c>
      <c r="CK15" s="13">
        <f>IF(BU15=16,1,0)</f>
        <v>1</v>
      </c>
      <c r="CL15" s="13"/>
      <c r="CM15" s="13">
        <f>SUM(BV15:CK15)</f>
        <v>1</v>
      </c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46">
        <v>0</v>
      </c>
      <c r="CY15" s="56">
        <v>36.5</v>
      </c>
      <c r="CZ15" s="38">
        <f>CX15*60+CY15</f>
        <v>36.5</v>
      </c>
      <c r="DA15" s="39">
        <f>RANK(CZ15,CZ15:CZ33,1)</f>
        <v>15</v>
      </c>
      <c r="DB15" s="36">
        <f>IF(DA15=1,20,0)</f>
        <v>0</v>
      </c>
      <c r="DC15" s="36">
        <f>IF(DA15=2,18,0)</f>
        <v>0</v>
      </c>
      <c r="DD15" s="36">
        <f>IF(DA15=3,16,0)</f>
        <v>0</v>
      </c>
      <c r="DE15" s="36">
        <f>IF(DA15=4,14,0)</f>
        <v>0</v>
      </c>
      <c r="DF15" s="36">
        <f>IF(DA15=5,13,0)</f>
        <v>0</v>
      </c>
      <c r="DG15" s="36">
        <f>IF(DA15=6,12,0)</f>
        <v>0</v>
      </c>
      <c r="DH15" s="36">
        <f>IF(DA15=7,11,0)</f>
        <v>0</v>
      </c>
      <c r="DI15" s="36">
        <f>IF(DA15=8,10,0)</f>
        <v>0</v>
      </c>
      <c r="DJ15" s="36">
        <f>IF(DA15=9,8,0)</f>
        <v>0</v>
      </c>
      <c r="DK15" s="36">
        <f>IF(DA15=10,7,0)</f>
        <v>0</v>
      </c>
      <c r="DL15" s="36">
        <f>IF(DA15=11,6,0)</f>
        <v>0</v>
      </c>
      <c r="DM15" s="36">
        <f>IF(DA15=12,5,0)</f>
        <v>0</v>
      </c>
      <c r="DN15" s="36">
        <f>IF(DA15=13,4,0)</f>
        <v>0</v>
      </c>
      <c r="DO15" s="36">
        <f>IF(DA15=14,3,0)</f>
        <v>0</v>
      </c>
      <c r="DP15" s="36">
        <f>IF(DA15=15,2,0)</f>
        <v>2</v>
      </c>
      <c r="DQ15" s="36">
        <f>IF(DA15=16,1,0)</f>
        <v>0</v>
      </c>
      <c r="DR15" s="36"/>
      <c r="DS15" s="36">
        <f>SUM(DB15:DQ15)</f>
        <v>2</v>
      </c>
      <c r="DT15" s="59">
        <v>0</v>
      </c>
      <c r="DU15" s="56">
        <v>51.5</v>
      </c>
      <c r="DV15" s="38">
        <f>DT15*60+DU15</f>
        <v>51.5</v>
      </c>
      <c r="DW15" s="39">
        <f>RANK(DV15,DV15:DV33,1)</f>
        <v>16</v>
      </c>
      <c r="DX15" s="36">
        <f>IF(DW15=1,20,0)</f>
        <v>0</v>
      </c>
      <c r="DY15" s="36">
        <f>IF(DW15=2,18,0)</f>
        <v>0</v>
      </c>
      <c r="DZ15" s="36">
        <f>IF(DW15=3,16,0)</f>
        <v>0</v>
      </c>
      <c r="EA15" s="36">
        <f>IF(DW15=4,14,0)</f>
        <v>0</v>
      </c>
      <c r="EB15" s="36">
        <f>IF(DW15=5,13,0)</f>
        <v>0</v>
      </c>
      <c r="EC15" s="36">
        <f>IF(DW15=6,12,0)</f>
        <v>0</v>
      </c>
      <c r="ED15" s="36">
        <f>IF(DW15=7,11,0)</f>
        <v>0</v>
      </c>
      <c r="EE15" s="36">
        <f>IF(DW15=8,10,0)</f>
        <v>0</v>
      </c>
      <c r="EF15" s="36">
        <f>IF(DW15=9,8,0)</f>
        <v>0</v>
      </c>
      <c r="EG15" s="36">
        <f>IF(DW15=10,7,0)</f>
        <v>0</v>
      </c>
      <c r="EH15" s="36">
        <f>IF(DW15=11,6,0)</f>
        <v>0</v>
      </c>
      <c r="EI15" s="36">
        <f>IF(DW15=12,5,0)</f>
        <v>0</v>
      </c>
      <c r="EJ15" s="36">
        <f>IF(DW15=13,4,0)</f>
        <v>0</v>
      </c>
      <c r="EK15" s="36">
        <f>IF(DW15=14,3,0)</f>
        <v>0</v>
      </c>
      <c r="EL15" s="36">
        <f>IF(DW15=15,2,0)</f>
        <v>0</v>
      </c>
      <c r="EM15" s="36">
        <f>IF(DW15=16,1,0)</f>
        <v>1</v>
      </c>
      <c r="EN15" s="36"/>
      <c r="EO15" s="36">
        <f>SUM(DX15:EM15)</f>
        <v>1</v>
      </c>
      <c r="EP15" s="46">
        <v>1</v>
      </c>
      <c r="EQ15" s="47">
        <v>44.5</v>
      </c>
      <c r="ER15" s="19">
        <f>EP15*60+EQ15</f>
        <v>104.5</v>
      </c>
      <c r="ES15" s="39">
        <f>RANK(ER15,ER15:ER33,1)</f>
        <v>16</v>
      </c>
      <c r="ET15" s="13">
        <f>IF(ES15=1,20,0)</f>
        <v>0</v>
      </c>
      <c r="EU15" s="13">
        <f>IF(ES15=2,18,0)</f>
        <v>0</v>
      </c>
      <c r="EV15" s="13">
        <f>IF(ES15=3,16,0)</f>
        <v>0</v>
      </c>
      <c r="EW15" s="13">
        <f>IF(ES15=4,14,0)</f>
        <v>0</v>
      </c>
      <c r="EX15" s="13">
        <f>IF(ES15=5,13,0)</f>
        <v>0</v>
      </c>
      <c r="EY15" s="13">
        <f>IF(ES15=6,12,0)</f>
        <v>0</v>
      </c>
      <c r="EZ15" s="13">
        <f>IF(ES15=7,11,0)</f>
        <v>0</v>
      </c>
      <c r="FA15" s="13">
        <f>IF(ES15=8,10,0)</f>
        <v>0</v>
      </c>
      <c r="FB15" s="13">
        <f>IF(ES15=9,8,0)</f>
        <v>0</v>
      </c>
      <c r="FC15" s="13">
        <f>IF(ES15=10,7,0)</f>
        <v>0</v>
      </c>
      <c r="FD15" s="13">
        <f>IF(ES15=11,6,0)</f>
        <v>0</v>
      </c>
      <c r="FE15" s="13">
        <f>IF(ES15=12,5,0)</f>
        <v>0</v>
      </c>
      <c r="FF15" s="13">
        <f>IF(ES15=13,4,0)</f>
        <v>0</v>
      </c>
      <c r="FG15" s="13">
        <f>IF(ES15=14,3,0)</f>
        <v>0</v>
      </c>
      <c r="FH15" s="13">
        <f>IF(ES15=15,2,0)</f>
        <v>0</v>
      </c>
      <c r="FI15" s="13">
        <f>IF(ES15=16,1,0)</f>
        <v>1</v>
      </c>
      <c r="FJ15" s="13"/>
      <c r="FK15" s="13">
        <f>SUM(ET15:FI15)</f>
        <v>1</v>
      </c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14">
        <f>AA15+BQ15+DS15+EO15+FK15+CM15</f>
        <v>13</v>
      </c>
      <c r="FW15" s="40">
        <f>RANK(FV15,FV15:FV33,0)</f>
        <v>16</v>
      </c>
      <c r="FX15" s="72">
        <v>1</v>
      </c>
    </row>
    <row r="16" spans="1:180" ht="14.25" customHeight="1">
      <c r="A16" s="45" t="s">
        <v>51</v>
      </c>
      <c r="B16" s="44" t="s">
        <v>16</v>
      </c>
      <c r="C16" s="54" t="s">
        <v>92</v>
      </c>
      <c r="D16" s="54">
        <v>1988</v>
      </c>
      <c r="E16" s="21" t="s">
        <v>8</v>
      </c>
      <c r="F16" s="46">
        <v>1</v>
      </c>
      <c r="G16" s="56">
        <v>20.3</v>
      </c>
      <c r="H16" s="38">
        <f>F16*60+G16</f>
        <v>80.3</v>
      </c>
      <c r="I16" s="36">
        <f>RANK(H16,H15:H33,1)</f>
        <v>11</v>
      </c>
      <c r="J16" s="13">
        <f aca="true" t="shared" si="0" ref="J16:J33">IF(I16=1,20,0)</f>
        <v>0</v>
      </c>
      <c r="K16" s="13">
        <f aca="true" t="shared" si="1" ref="K16:K28">IF(I16=2,18,0)</f>
        <v>0</v>
      </c>
      <c r="L16" s="13">
        <f aca="true" t="shared" si="2" ref="L16:L28">IF(I16=3,16,0)</f>
        <v>0</v>
      </c>
      <c r="M16" s="13">
        <f aca="true" t="shared" si="3" ref="M16:M28">IF(I16=4,14,0)</f>
        <v>0</v>
      </c>
      <c r="N16" s="13">
        <f aca="true" t="shared" si="4" ref="N16:N28">IF(I16=5,13,0)</f>
        <v>0</v>
      </c>
      <c r="O16" s="13">
        <f aca="true" t="shared" si="5" ref="O16:O28">IF(I16=6,12,0)</f>
        <v>0</v>
      </c>
      <c r="P16" s="13">
        <f aca="true" t="shared" si="6" ref="P16:P28">IF(I16=7,11,0)</f>
        <v>0</v>
      </c>
      <c r="Q16" s="13">
        <f aca="true" t="shared" si="7" ref="Q16:Q28">IF(I16=8,10,0)</f>
        <v>0</v>
      </c>
      <c r="R16" s="13">
        <f aca="true" t="shared" si="8" ref="R16:R28">IF(I16=9,8,0)</f>
        <v>0</v>
      </c>
      <c r="S16" s="13">
        <f aca="true" t="shared" si="9" ref="S16:S28">IF(I16=10,7,0)</f>
        <v>0</v>
      </c>
      <c r="T16" s="13">
        <f aca="true" t="shared" si="10" ref="T16:T28">IF(I16=11,6,0)</f>
        <v>6</v>
      </c>
      <c r="U16" s="13">
        <f aca="true" t="shared" si="11" ref="U16:U28">IF(I16=12,5,0)</f>
        <v>0</v>
      </c>
      <c r="V16" s="13">
        <f aca="true" t="shared" si="12" ref="V16:V28">IF(I16=13,4,0)</f>
        <v>0</v>
      </c>
      <c r="W16" s="13">
        <f aca="true" t="shared" si="13" ref="W16:W28">IF(I16=14,3,0)</f>
        <v>0</v>
      </c>
      <c r="X16" s="13">
        <f aca="true" t="shared" si="14" ref="X16:X28">IF(I16=15,2,0)</f>
        <v>0</v>
      </c>
      <c r="Y16" s="13">
        <f aca="true" t="shared" si="15" ref="Y16:Y28">IF(I16=16,1,0)</f>
        <v>0</v>
      </c>
      <c r="Z16" s="13"/>
      <c r="AA16" s="13">
        <f aca="true" t="shared" si="16" ref="AA16:AA28">SUM(J16:Y16)</f>
        <v>6</v>
      </c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46">
        <v>0</v>
      </c>
      <c r="AW16" s="56">
        <v>37.3</v>
      </c>
      <c r="AX16" s="38">
        <f>AV16*60+AW16</f>
        <v>37.3</v>
      </c>
      <c r="AY16" s="36">
        <f>RANK(AX16,AX15:AX33,1)</f>
        <v>15</v>
      </c>
      <c r="AZ16" s="36">
        <f aca="true" t="shared" si="17" ref="AZ16:AZ33">IF(AY16=1,20,0)</f>
        <v>0</v>
      </c>
      <c r="BA16" s="36">
        <f>IF(AY16=2,18,0)</f>
        <v>0</v>
      </c>
      <c r="BB16" s="36">
        <f>IF(AY16=3,16,0)</f>
        <v>0</v>
      </c>
      <c r="BC16" s="36">
        <f>IF(AY16=4,14,0)</f>
        <v>0</v>
      </c>
      <c r="BD16" s="36">
        <f>IF(AY16=5,13,0)</f>
        <v>0</v>
      </c>
      <c r="BE16" s="36">
        <f>IF(AY16=6,12,0)</f>
        <v>0</v>
      </c>
      <c r="BF16" s="36">
        <f>IF(AY16=7,11,0)</f>
        <v>0</v>
      </c>
      <c r="BG16" s="36">
        <f>IF(AY16=8,10,0)</f>
        <v>0</v>
      </c>
      <c r="BH16" s="36">
        <f>IF(AY16=9,8,0)</f>
        <v>0</v>
      </c>
      <c r="BI16" s="36">
        <f>IF(AY16=10,7,0)</f>
        <v>0</v>
      </c>
      <c r="BJ16" s="36">
        <f>IF(AY16=11,6,0)</f>
        <v>0</v>
      </c>
      <c r="BK16" s="36">
        <f>IF(AY16=12,5,0)</f>
        <v>0</v>
      </c>
      <c r="BL16" s="36">
        <f>IF(AY16=13,4,0)</f>
        <v>0</v>
      </c>
      <c r="BM16" s="36">
        <f>IF(AY16=14,3,0)</f>
        <v>0</v>
      </c>
      <c r="BN16" s="36">
        <f>IF(AY16=15,2,0)</f>
        <v>2</v>
      </c>
      <c r="BO16" s="36">
        <f>IF(AY16=16,1,0)</f>
        <v>0</v>
      </c>
      <c r="BP16" s="36"/>
      <c r="BQ16" s="36">
        <f>SUM(AZ16:BO16)</f>
        <v>2</v>
      </c>
      <c r="BR16" s="59">
        <v>0</v>
      </c>
      <c r="BS16" s="56">
        <v>21</v>
      </c>
      <c r="BT16" s="38">
        <f>BR16*60+BS16</f>
        <v>21</v>
      </c>
      <c r="BU16" s="36">
        <f>RANK(BT16,BT15:BT33,1)</f>
        <v>4</v>
      </c>
      <c r="BV16" s="13">
        <f>IF(BU16=1,20,0)</f>
        <v>0</v>
      </c>
      <c r="BW16" s="13">
        <f>IF(BU16=2,18,0)</f>
        <v>0</v>
      </c>
      <c r="BX16" s="13">
        <f>IF(BU16=3,16,0)</f>
        <v>0</v>
      </c>
      <c r="BY16" s="13">
        <f>IF(BU16=4,14,0)</f>
        <v>14</v>
      </c>
      <c r="BZ16" s="13">
        <f>IF(BU16=5,13,0)</f>
        <v>0</v>
      </c>
      <c r="CA16" s="13">
        <f>IF(BU16=6,12,0)</f>
        <v>0</v>
      </c>
      <c r="CB16" s="13">
        <f>IF(BU16=7,11,0)</f>
        <v>0</v>
      </c>
      <c r="CC16" s="13">
        <f>IF(BU16=8,10,0)</f>
        <v>0</v>
      </c>
      <c r="CD16" s="13">
        <f>IF(BU16=9,8,0)</f>
        <v>0</v>
      </c>
      <c r="CE16" s="13">
        <f>IF(BU16=10,7,0)</f>
        <v>0</v>
      </c>
      <c r="CF16" s="13">
        <f>IF(BU16=11,6,0)</f>
        <v>0</v>
      </c>
      <c r="CG16" s="13">
        <f>IF(BU16=12,5,0)</f>
        <v>0</v>
      </c>
      <c r="CH16" s="13">
        <f>IF(BU16=13,4,0)</f>
        <v>0</v>
      </c>
      <c r="CI16" s="13">
        <f>IF(BU16=14,3,0)</f>
        <v>0</v>
      </c>
      <c r="CJ16" s="13">
        <f>IF(BU16=15,2,0)</f>
        <v>0</v>
      </c>
      <c r="CK16" s="13">
        <f>IF(BU16=16,1,0)</f>
        <v>0</v>
      </c>
      <c r="CL16" s="13"/>
      <c r="CM16" s="13">
        <f>SUM(BV16:CK16)</f>
        <v>14</v>
      </c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46">
        <v>0</v>
      </c>
      <c r="CY16" s="56">
        <v>35.4</v>
      </c>
      <c r="CZ16" s="38">
        <f>CX16*60+CY16</f>
        <v>35.4</v>
      </c>
      <c r="DA16" s="36">
        <f>RANK(CZ16,CZ15:CZ33,1)</f>
        <v>11</v>
      </c>
      <c r="DB16" s="36">
        <f aca="true" t="shared" si="18" ref="DB16:DB33">IF(DA16=1,20,0)</f>
        <v>0</v>
      </c>
      <c r="DC16" s="36">
        <f>IF(DA16=2,18,0)</f>
        <v>0</v>
      </c>
      <c r="DD16" s="36">
        <f>IF(DA16=3,16,0)</f>
        <v>0</v>
      </c>
      <c r="DE16" s="36">
        <f>IF(DA16=4,14,0)</f>
        <v>0</v>
      </c>
      <c r="DF16" s="36">
        <f>IF(DA16=5,13,0)</f>
        <v>0</v>
      </c>
      <c r="DG16" s="36">
        <f>IF(DA16=6,12,0)</f>
        <v>0</v>
      </c>
      <c r="DH16" s="36">
        <f>IF(DA16=7,11,0)</f>
        <v>0</v>
      </c>
      <c r="DI16" s="36">
        <f>IF(DA16=8,10,0)</f>
        <v>0</v>
      </c>
      <c r="DJ16" s="36">
        <f>IF(DA16=9,8,0)</f>
        <v>0</v>
      </c>
      <c r="DK16" s="36">
        <f>IF(DA16=10,7,0)</f>
        <v>0</v>
      </c>
      <c r="DL16" s="36">
        <f>IF(DA16=11,6,0)</f>
        <v>6</v>
      </c>
      <c r="DM16" s="36">
        <f>IF(DA16=12,5,0)</f>
        <v>0</v>
      </c>
      <c r="DN16" s="36">
        <f>IF(DA16=13,4,0)</f>
        <v>0</v>
      </c>
      <c r="DO16" s="36">
        <f>IF(DA16=14,3,0)</f>
        <v>0</v>
      </c>
      <c r="DP16" s="36">
        <f>IF(DA16=15,2,0)</f>
        <v>0</v>
      </c>
      <c r="DQ16" s="36">
        <f>IF(DA16=16,1,0)</f>
        <v>0</v>
      </c>
      <c r="DR16" s="36"/>
      <c r="DS16" s="36">
        <f>SUM(DB16:DQ16)</f>
        <v>6</v>
      </c>
      <c r="DT16" s="59">
        <v>0</v>
      </c>
      <c r="DU16" s="56">
        <v>43.9</v>
      </c>
      <c r="DV16" s="38">
        <f>DT16*60+DU16</f>
        <v>43.9</v>
      </c>
      <c r="DW16" s="36">
        <f>RANK(DV16,DV15:DV33,1)</f>
        <v>7</v>
      </c>
      <c r="DX16" s="36">
        <f aca="true" t="shared" si="19" ref="DX16:DX33">IF(DW16=1,20,0)</f>
        <v>0</v>
      </c>
      <c r="DY16" s="36">
        <f>IF(DW16=2,18,0)</f>
        <v>0</v>
      </c>
      <c r="DZ16" s="36">
        <f>IF(DW16=3,16,0)</f>
        <v>0</v>
      </c>
      <c r="EA16" s="36">
        <f>IF(DW16=4,14,0)</f>
        <v>0</v>
      </c>
      <c r="EB16" s="36">
        <f>IF(DW16=5,13,0)</f>
        <v>0</v>
      </c>
      <c r="EC16" s="36">
        <f>IF(DW16=6,12,0)</f>
        <v>0</v>
      </c>
      <c r="ED16" s="36">
        <f>IF(DW16=7,11,0)</f>
        <v>11</v>
      </c>
      <c r="EE16" s="36">
        <f>IF(DW16=8,10,0)</f>
        <v>0</v>
      </c>
      <c r="EF16" s="36">
        <f>IF(DW16=9,8,0)</f>
        <v>0</v>
      </c>
      <c r="EG16" s="36">
        <f>IF(DW16=10,7,0)</f>
        <v>0</v>
      </c>
      <c r="EH16" s="36">
        <f>IF(DW16=11,6,0)</f>
        <v>0</v>
      </c>
      <c r="EI16" s="36">
        <f>IF(DW16=12,5,0)</f>
        <v>0</v>
      </c>
      <c r="EJ16" s="36">
        <f>IF(DW16=13,4,0)</f>
        <v>0</v>
      </c>
      <c r="EK16" s="36">
        <f>IF(DW16=14,3,0)</f>
        <v>0</v>
      </c>
      <c r="EL16" s="36">
        <f>IF(DW16=15,2,0)</f>
        <v>0</v>
      </c>
      <c r="EM16" s="36">
        <f>IF(DW16=16,1,0)</f>
        <v>0</v>
      </c>
      <c r="EN16" s="36"/>
      <c r="EO16" s="36">
        <f>SUM(DX16:EM16)</f>
        <v>11</v>
      </c>
      <c r="EP16" s="46">
        <v>1</v>
      </c>
      <c r="EQ16" s="47">
        <v>34.2</v>
      </c>
      <c r="ER16" s="19">
        <f>EP16*60+EQ16</f>
        <v>94.2</v>
      </c>
      <c r="ES16" s="13">
        <f>RANK(ER16,ER15:ER33,1)</f>
        <v>12</v>
      </c>
      <c r="ET16" s="13">
        <f aca="true" t="shared" si="20" ref="ET16:ET33">IF(ES16=1,20,0)</f>
        <v>0</v>
      </c>
      <c r="EU16" s="13">
        <f>IF(ES16=2,18,0)</f>
        <v>0</v>
      </c>
      <c r="EV16" s="13">
        <f>IF(ES16=3,16,0)</f>
        <v>0</v>
      </c>
      <c r="EW16" s="13">
        <f>IF(ES16=4,14,0)</f>
        <v>0</v>
      </c>
      <c r="EX16" s="13">
        <f>IF(ES16=5,13,0)</f>
        <v>0</v>
      </c>
      <c r="EY16" s="13">
        <f>IF(ES16=6,12,0)</f>
        <v>0</v>
      </c>
      <c r="EZ16" s="13">
        <f>IF(ES16=7,11,0)</f>
        <v>0</v>
      </c>
      <c r="FA16" s="13">
        <f>IF(ES16=8,10,0)</f>
        <v>0</v>
      </c>
      <c r="FB16" s="13">
        <f>IF(ES16=9,8,0)</f>
        <v>0</v>
      </c>
      <c r="FC16" s="13">
        <f>IF(ES16=10,7,0)</f>
        <v>0</v>
      </c>
      <c r="FD16" s="13">
        <f>IF(ES16=11,6,0)</f>
        <v>0</v>
      </c>
      <c r="FE16" s="13">
        <f>IF(ES16=12,5,0)</f>
        <v>5</v>
      </c>
      <c r="FF16" s="13">
        <f>IF(ES16=13,4,0)</f>
        <v>0</v>
      </c>
      <c r="FG16" s="13">
        <f>IF(ES16=14,3,0)</f>
        <v>0</v>
      </c>
      <c r="FH16" s="13">
        <f>IF(ES16=15,2,0)</f>
        <v>0</v>
      </c>
      <c r="FI16" s="13">
        <f>IF(ES16=16,1,0)</f>
        <v>0</v>
      </c>
      <c r="FJ16" s="13"/>
      <c r="FK16" s="13">
        <f>SUM(ET16:FI16)</f>
        <v>5</v>
      </c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14">
        <f>AA16+BQ16+DS16+EO16+FK16+CM16</f>
        <v>44</v>
      </c>
      <c r="FW16" s="40">
        <f>RANK(FV16,FV15:FV33,0)</f>
        <v>9</v>
      </c>
      <c r="FX16" s="73"/>
    </row>
    <row r="17" spans="1:180" ht="14.25" customHeight="1">
      <c r="A17" s="45" t="s">
        <v>52</v>
      </c>
      <c r="B17" s="44" t="s">
        <v>23</v>
      </c>
      <c r="C17" s="54" t="s">
        <v>68</v>
      </c>
      <c r="D17" s="54">
        <v>1989</v>
      </c>
      <c r="E17" s="21" t="s">
        <v>8</v>
      </c>
      <c r="F17" s="46">
        <v>1</v>
      </c>
      <c r="G17" s="56">
        <v>21.4</v>
      </c>
      <c r="H17" s="38">
        <f>F17*60+G17</f>
        <v>81.4</v>
      </c>
      <c r="I17" s="36">
        <f>RANK(H17,H15:H33,1)</f>
        <v>14</v>
      </c>
      <c r="J17" s="13">
        <f t="shared" si="0"/>
        <v>0</v>
      </c>
      <c r="K17" s="13">
        <f t="shared" si="1"/>
        <v>0</v>
      </c>
      <c r="L17" s="13">
        <f t="shared" si="2"/>
        <v>0</v>
      </c>
      <c r="M17" s="13">
        <f t="shared" si="3"/>
        <v>0</v>
      </c>
      <c r="N17" s="13">
        <f t="shared" si="4"/>
        <v>0</v>
      </c>
      <c r="O17" s="13">
        <f t="shared" si="5"/>
        <v>0</v>
      </c>
      <c r="P17" s="13">
        <f t="shared" si="6"/>
        <v>0</v>
      </c>
      <c r="Q17" s="13">
        <f t="shared" si="7"/>
        <v>0</v>
      </c>
      <c r="R17" s="13">
        <f t="shared" si="8"/>
        <v>0</v>
      </c>
      <c r="S17" s="13">
        <f t="shared" si="9"/>
        <v>0</v>
      </c>
      <c r="T17" s="13">
        <f t="shared" si="10"/>
        <v>0</v>
      </c>
      <c r="U17" s="13">
        <f t="shared" si="11"/>
        <v>0</v>
      </c>
      <c r="V17" s="13">
        <f t="shared" si="12"/>
        <v>0</v>
      </c>
      <c r="W17" s="13">
        <f t="shared" si="13"/>
        <v>3</v>
      </c>
      <c r="X17" s="13">
        <f t="shared" si="14"/>
        <v>0</v>
      </c>
      <c r="Y17" s="13">
        <f t="shared" si="15"/>
        <v>0</v>
      </c>
      <c r="Z17" s="13"/>
      <c r="AA17" s="13">
        <f t="shared" si="16"/>
        <v>3</v>
      </c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46">
        <v>0</v>
      </c>
      <c r="AW17" s="56">
        <v>34.3</v>
      </c>
      <c r="AX17" s="38">
        <f>AV17*60+AW17</f>
        <v>34.3</v>
      </c>
      <c r="AY17" s="36">
        <f>RANK(AX17,AX15:AX33,1)</f>
        <v>7</v>
      </c>
      <c r="AZ17" s="36">
        <f t="shared" si="17"/>
        <v>0</v>
      </c>
      <c r="BA17" s="36">
        <f>IF(AY17=2,18,0)</f>
        <v>0</v>
      </c>
      <c r="BB17" s="36">
        <f>IF(AY17=3,16,0)</f>
        <v>0</v>
      </c>
      <c r="BC17" s="36">
        <f>IF(AY17=4,14,0)</f>
        <v>0</v>
      </c>
      <c r="BD17" s="36">
        <f>IF(AY17=5,13,0)</f>
        <v>0</v>
      </c>
      <c r="BE17" s="36">
        <f>IF(AY17=6,12,0)</f>
        <v>0</v>
      </c>
      <c r="BF17" s="36">
        <f>IF(AY17=7,11,0)</f>
        <v>11</v>
      </c>
      <c r="BG17" s="36">
        <f>IF(AY17=8,10,0)</f>
        <v>0</v>
      </c>
      <c r="BH17" s="36">
        <f>IF(AY17=9,8,0)</f>
        <v>0</v>
      </c>
      <c r="BI17" s="36">
        <f>IF(AY17=10,7,0)</f>
        <v>0</v>
      </c>
      <c r="BJ17" s="36">
        <f>IF(AY17=11,6,0)</f>
        <v>0</v>
      </c>
      <c r="BK17" s="36">
        <f>IF(AY17=12,5,0)</f>
        <v>0</v>
      </c>
      <c r="BL17" s="36">
        <f>IF(AY17=13,4,0)</f>
        <v>0</v>
      </c>
      <c r="BM17" s="36">
        <f>IF(AY17=14,3,0)</f>
        <v>0</v>
      </c>
      <c r="BN17" s="36">
        <f>IF(AY17=15,2,0)</f>
        <v>0</v>
      </c>
      <c r="BO17" s="36">
        <f>IF(AY17=16,1,0)</f>
        <v>0</v>
      </c>
      <c r="BP17" s="36"/>
      <c r="BQ17" s="36">
        <f>SUM(AZ17:BO17)</f>
        <v>11</v>
      </c>
      <c r="BR17" s="59">
        <v>0</v>
      </c>
      <c r="BS17" s="56">
        <v>21.9</v>
      </c>
      <c r="BT17" s="38">
        <f>BR17*60+BS17</f>
        <v>21.9</v>
      </c>
      <c r="BU17" s="36">
        <f>RANK(BT17,BT15:BT33,1)</f>
        <v>9</v>
      </c>
      <c r="BV17" s="13">
        <f>IF(BU17=1,20,0)</f>
        <v>0</v>
      </c>
      <c r="BW17" s="13">
        <f>IF(BU17=2,18,0)</f>
        <v>0</v>
      </c>
      <c r="BX17" s="13">
        <f>IF(BU17=3,16,0)</f>
        <v>0</v>
      </c>
      <c r="BY17" s="13">
        <f>IF(BU17=4,14,0)</f>
        <v>0</v>
      </c>
      <c r="BZ17" s="13">
        <f>IF(BU17=5,13,0)</f>
        <v>0</v>
      </c>
      <c r="CA17" s="13">
        <f>IF(BU17=6,12,0)</f>
        <v>0</v>
      </c>
      <c r="CB17" s="13">
        <f>IF(BU17=7,11,0)</f>
        <v>0</v>
      </c>
      <c r="CC17" s="13">
        <f>IF(BU17=8,10,0)</f>
        <v>0</v>
      </c>
      <c r="CD17" s="13">
        <f>IF(BU17=9,8,0)</f>
        <v>8</v>
      </c>
      <c r="CE17" s="13">
        <f>IF(BU17=10,7,0)</f>
        <v>0</v>
      </c>
      <c r="CF17" s="13">
        <f>IF(BU17=11,6,0)</f>
        <v>0</v>
      </c>
      <c r="CG17" s="13">
        <f>IF(BU17=12,5,0)</f>
        <v>0</v>
      </c>
      <c r="CH17" s="13">
        <f>IF(BU17=13,4,0)</f>
        <v>0</v>
      </c>
      <c r="CI17" s="13">
        <f>IF(BU17=14,3,0)</f>
        <v>0</v>
      </c>
      <c r="CJ17" s="13">
        <f>IF(BU17=15,2,0)</f>
        <v>0</v>
      </c>
      <c r="CK17" s="13">
        <f>IF(BU17=16,1,0)</f>
        <v>0</v>
      </c>
      <c r="CL17" s="13"/>
      <c r="CM17" s="13">
        <f>SUM(BV17:CK17)</f>
        <v>8</v>
      </c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46">
        <v>0</v>
      </c>
      <c r="CY17" s="56">
        <v>33.6</v>
      </c>
      <c r="CZ17" s="38">
        <f>CX17*60+CY17</f>
        <v>33.6</v>
      </c>
      <c r="DA17" s="36">
        <f>RANK(CZ17,CZ15:CZ33,1)</f>
        <v>7</v>
      </c>
      <c r="DB17" s="36">
        <f t="shared" si="18"/>
        <v>0</v>
      </c>
      <c r="DC17" s="36">
        <f>IF(DA17=2,18,0)</f>
        <v>0</v>
      </c>
      <c r="DD17" s="36">
        <f>IF(DA17=3,16,0)</f>
        <v>0</v>
      </c>
      <c r="DE17" s="36">
        <f>IF(DA17=4,14,0)</f>
        <v>0</v>
      </c>
      <c r="DF17" s="36">
        <f>IF(DA17=5,13,0)</f>
        <v>0</v>
      </c>
      <c r="DG17" s="36">
        <f>IF(DA17=6,12,0)</f>
        <v>0</v>
      </c>
      <c r="DH17" s="36">
        <f>IF(DA17=7,11,0)</f>
        <v>11</v>
      </c>
      <c r="DI17" s="36">
        <f>IF(DA17=8,10,0)</f>
        <v>0</v>
      </c>
      <c r="DJ17" s="36">
        <f>IF(DA17=9,8,0)</f>
        <v>0</v>
      </c>
      <c r="DK17" s="36">
        <f>IF(DA17=10,7,0)</f>
        <v>0</v>
      </c>
      <c r="DL17" s="36">
        <f>IF(DA17=11,6,0)</f>
        <v>0</v>
      </c>
      <c r="DM17" s="36">
        <f>IF(DA17=12,5,0)</f>
        <v>0</v>
      </c>
      <c r="DN17" s="36">
        <f>IF(DA17=13,4,0)</f>
        <v>0</v>
      </c>
      <c r="DO17" s="36">
        <f>IF(DA17=14,3,0)</f>
        <v>0</v>
      </c>
      <c r="DP17" s="36">
        <f>IF(DA17=15,2,0)</f>
        <v>0</v>
      </c>
      <c r="DQ17" s="36">
        <f>IF(DA17=16,1,0)</f>
        <v>0</v>
      </c>
      <c r="DR17" s="36"/>
      <c r="DS17" s="36">
        <f>SUM(DB17:DQ17)</f>
        <v>11</v>
      </c>
      <c r="DT17" s="59">
        <v>0</v>
      </c>
      <c r="DU17" s="56">
        <v>46.2</v>
      </c>
      <c r="DV17" s="38">
        <f>DT17*60+DU17</f>
        <v>46.2</v>
      </c>
      <c r="DW17" s="36">
        <f>RANK(DV17,DV15:DV33,1)</f>
        <v>14</v>
      </c>
      <c r="DX17" s="36">
        <f t="shared" si="19"/>
        <v>0</v>
      </c>
      <c r="DY17" s="36">
        <f>IF(DW17=2,18,0)</f>
        <v>0</v>
      </c>
      <c r="DZ17" s="36">
        <f>IF(DW17=3,16,0)</f>
        <v>0</v>
      </c>
      <c r="EA17" s="36">
        <f>IF(DW17=4,14,0)</f>
        <v>0</v>
      </c>
      <c r="EB17" s="36">
        <f>IF(DW17=5,13,0)</f>
        <v>0</v>
      </c>
      <c r="EC17" s="36">
        <f>IF(DW17=6,12,0)</f>
        <v>0</v>
      </c>
      <c r="ED17" s="36">
        <f>IF(DW17=7,11,0)</f>
        <v>0</v>
      </c>
      <c r="EE17" s="36">
        <f>IF(DW17=8,10,0)</f>
        <v>0</v>
      </c>
      <c r="EF17" s="36">
        <f>IF(DW17=9,8,0)</f>
        <v>0</v>
      </c>
      <c r="EG17" s="36">
        <f>IF(DW17=10,7,0)</f>
        <v>0</v>
      </c>
      <c r="EH17" s="36">
        <f>IF(DW17=11,6,0)</f>
        <v>0</v>
      </c>
      <c r="EI17" s="36">
        <f>IF(DW17=12,5,0)</f>
        <v>0</v>
      </c>
      <c r="EJ17" s="36">
        <f>IF(DW17=13,4,0)</f>
        <v>0</v>
      </c>
      <c r="EK17" s="36">
        <f>IF(DW17=14,3,0)</f>
        <v>3</v>
      </c>
      <c r="EL17" s="36">
        <f>IF(DW17=15,2,0)</f>
        <v>0</v>
      </c>
      <c r="EM17" s="36">
        <f>IF(DW17=16,1,0)</f>
        <v>0</v>
      </c>
      <c r="EN17" s="36"/>
      <c r="EO17" s="36">
        <f>SUM(DX17:EM17)</f>
        <v>3</v>
      </c>
      <c r="EP17" s="46">
        <v>1</v>
      </c>
      <c r="EQ17" s="47">
        <v>32.9</v>
      </c>
      <c r="ER17" s="19">
        <f>EP17*60+EQ17</f>
        <v>92.9</v>
      </c>
      <c r="ES17" s="13">
        <f>RANK(ER17,ER15:ER33,1)</f>
        <v>11</v>
      </c>
      <c r="ET17" s="13">
        <f t="shared" si="20"/>
        <v>0</v>
      </c>
      <c r="EU17" s="13">
        <f>IF(ES17=2,18,0)</f>
        <v>0</v>
      </c>
      <c r="EV17" s="13">
        <f>IF(ES17=3,16,0)</f>
        <v>0</v>
      </c>
      <c r="EW17" s="13">
        <f>IF(ES17=4,14,0)</f>
        <v>0</v>
      </c>
      <c r="EX17" s="13">
        <f>IF(ES17=5,13,0)</f>
        <v>0</v>
      </c>
      <c r="EY17" s="13">
        <f>IF(ES17=6,12,0)</f>
        <v>0</v>
      </c>
      <c r="EZ17" s="13">
        <f>IF(ES17=7,11,0)</f>
        <v>0</v>
      </c>
      <c r="FA17" s="13">
        <f>IF(ES17=8,10,0)</f>
        <v>0</v>
      </c>
      <c r="FB17" s="13">
        <f>IF(ES17=9,8,0)</f>
        <v>0</v>
      </c>
      <c r="FC17" s="13">
        <f>IF(ES17=10,7,0)</f>
        <v>0</v>
      </c>
      <c r="FD17" s="13">
        <f>IF(ES17=11,6,0)</f>
        <v>6</v>
      </c>
      <c r="FE17" s="13">
        <f>IF(ES17=12,5,0)</f>
        <v>0</v>
      </c>
      <c r="FF17" s="13">
        <f>IF(ES17=13,4,0)</f>
        <v>0</v>
      </c>
      <c r="FG17" s="13">
        <f>IF(ES17=14,3,0)</f>
        <v>0</v>
      </c>
      <c r="FH17" s="13">
        <f>IF(ES17=15,2,0)</f>
        <v>0</v>
      </c>
      <c r="FI17" s="13">
        <f>IF(ES17=16,1,0)</f>
        <v>0</v>
      </c>
      <c r="FJ17" s="13"/>
      <c r="FK17" s="13">
        <f>SUM(ET17:FI17)</f>
        <v>6</v>
      </c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14">
        <f>AA17+BQ17+DS17+EO17+FK17+CM17</f>
        <v>42</v>
      </c>
      <c r="FW17" s="40">
        <f>RANK(FV17,FV15:FV33,0)</f>
        <v>10</v>
      </c>
      <c r="FX17" s="73"/>
    </row>
    <row r="18" spans="1:180" ht="14.25" customHeight="1" thickBot="1">
      <c r="A18" s="45" t="s">
        <v>53</v>
      </c>
      <c r="B18" s="44" t="s">
        <v>24</v>
      </c>
      <c r="C18" s="54" t="s">
        <v>75</v>
      </c>
      <c r="D18" s="54">
        <v>1989</v>
      </c>
      <c r="E18" s="21" t="s">
        <v>8</v>
      </c>
      <c r="F18" s="46">
        <v>1</v>
      </c>
      <c r="G18" s="56">
        <v>23.2</v>
      </c>
      <c r="H18" s="38">
        <f>F18*60+G18</f>
        <v>83.2</v>
      </c>
      <c r="I18" s="36">
        <f>RANK(H18,H15:H33,1)</f>
        <v>15</v>
      </c>
      <c r="J18" s="13">
        <f t="shared" si="0"/>
        <v>0</v>
      </c>
      <c r="K18" s="13">
        <f t="shared" si="1"/>
        <v>0</v>
      </c>
      <c r="L18" s="13">
        <f t="shared" si="2"/>
        <v>0</v>
      </c>
      <c r="M18" s="13">
        <f t="shared" si="3"/>
        <v>0</v>
      </c>
      <c r="N18" s="13">
        <f t="shared" si="4"/>
        <v>0</v>
      </c>
      <c r="O18" s="13">
        <f t="shared" si="5"/>
        <v>0</v>
      </c>
      <c r="P18" s="13">
        <f t="shared" si="6"/>
        <v>0</v>
      </c>
      <c r="Q18" s="13">
        <f t="shared" si="7"/>
        <v>0</v>
      </c>
      <c r="R18" s="13">
        <f t="shared" si="8"/>
        <v>0</v>
      </c>
      <c r="S18" s="13">
        <f t="shared" si="9"/>
        <v>0</v>
      </c>
      <c r="T18" s="13">
        <f t="shared" si="10"/>
        <v>0</v>
      </c>
      <c r="U18" s="13">
        <f t="shared" si="11"/>
        <v>0</v>
      </c>
      <c r="V18" s="13">
        <f t="shared" si="12"/>
        <v>0</v>
      </c>
      <c r="W18" s="13">
        <f t="shared" si="13"/>
        <v>0</v>
      </c>
      <c r="X18" s="13">
        <f t="shared" si="14"/>
        <v>2</v>
      </c>
      <c r="Y18" s="13">
        <f t="shared" si="15"/>
        <v>0</v>
      </c>
      <c r="Z18" s="13"/>
      <c r="AA18" s="13">
        <f t="shared" si="16"/>
        <v>2</v>
      </c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46">
        <v>0</v>
      </c>
      <c r="AW18" s="56">
        <v>34.5</v>
      </c>
      <c r="AX18" s="38">
        <f>AV18*60+AW18</f>
        <v>34.5</v>
      </c>
      <c r="AY18" s="36">
        <f>RANK(AX18,AX15:AX33,1)</f>
        <v>8</v>
      </c>
      <c r="AZ18" s="36">
        <f t="shared" si="17"/>
        <v>0</v>
      </c>
      <c r="BA18" s="36">
        <f>IF(AY18=2,18,0)</f>
        <v>0</v>
      </c>
      <c r="BB18" s="36">
        <f>IF(AY18=3,16,0)</f>
        <v>0</v>
      </c>
      <c r="BC18" s="36">
        <f>IF(AY18=4,14,0)</f>
        <v>0</v>
      </c>
      <c r="BD18" s="36">
        <f>IF(AY18=5,13,0)</f>
        <v>0</v>
      </c>
      <c r="BE18" s="36">
        <f>IF(AY18=6,12,0)</f>
        <v>0</v>
      </c>
      <c r="BF18" s="36">
        <f>IF(AY18=7,11,0)</f>
        <v>0</v>
      </c>
      <c r="BG18" s="36">
        <f>IF(AY18=8,10,0)</f>
        <v>10</v>
      </c>
      <c r="BH18" s="36">
        <f>IF(AY18=9,8,0)</f>
        <v>0</v>
      </c>
      <c r="BI18" s="36">
        <f>IF(AY18=10,7,0)</f>
        <v>0</v>
      </c>
      <c r="BJ18" s="36">
        <f>IF(AY18=11,6,0)</f>
        <v>0</v>
      </c>
      <c r="BK18" s="36">
        <f>IF(AY18=12,5,0)</f>
        <v>0</v>
      </c>
      <c r="BL18" s="36">
        <f>IF(AY18=13,4,0)</f>
        <v>0</v>
      </c>
      <c r="BM18" s="36">
        <f>IF(AY18=14,3,0)</f>
        <v>0</v>
      </c>
      <c r="BN18" s="36">
        <f>IF(AY18=15,2,0)</f>
        <v>0</v>
      </c>
      <c r="BO18" s="36">
        <f>IF(AY18=16,1,0)</f>
        <v>0</v>
      </c>
      <c r="BP18" s="36"/>
      <c r="BQ18" s="36">
        <f>SUM(AZ18:BO18)</f>
        <v>10</v>
      </c>
      <c r="BR18" s="59">
        <v>0</v>
      </c>
      <c r="BS18" s="56">
        <v>23.4</v>
      </c>
      <c r="BT18" s="38">
        <f>BR18*60+BS18</f>
        <v>23.4</v>
      </c>
      <c r="BU18" s="36">
        <f>RANK(BT18,BT15:BT33,1)</f>
        <v>13</v>
      </c>
      <c r="BV18" s="13">
        <f>IF(BU18=1,20,0)</f>
        <v>0</v>
      </c>
      <c r="BW18" s="13">
        <f>IF(BU18=2,18,0)</f>
        <v>0</v>
      </c>
      <c r="BX18" s="13">
        <f>IF(BU18=3,16,0)</f>
        <v>0</v>
      </c>
      <c r="BY18" s="13">
        <f>IF(BU18=4,14,0)</f>
        <v>0</v>
      </c>
      <c r="BZ18" s="13">
        <f>IF(BU18=5,13,0)</f>
        <v>0</v>
      </c>
      <c r="CA18" s="13">
        <f>IF(BU18=6,12,0)</f>
        <v>0</v>
      </c>
      <c r="CB18" s="13">
        <f>IF(BU18=7,11,0)</f>
        <v>0</v>
      </c>
      <c r="CC18" s="13">
        <f>IF(BU18=8,10,0)</f>
        <v>0</v>
      </c>
      <c r="CD18" s="13">
        <f>IF(BU18=9,8,0)</f>
        <v>0</v>
      </c>
      <c r="CE18" s="13">
        <f>IF(BU18=10,7,0)</f>
        <v>0</v>
      </c>
      <c r="CF18" s="13">
        <f>IF(BU18=11,6,0)</f>
        <v>0</v>
      </c>
      <c r="CG18" s="13">
        <f>IF(BU18=12,5,0)</f>
        <v>0</v>
      </c>
      <c r="CH18" s="13">
        <f>IF(BU18=13,4,0)</f>
        <v>4</v>
      </c>
      <c r="CI18" s="13">
        <f>IF(BU18=14,3,0)</f>
        <v>0</v>
      </c>
      <c r="CJ18" s="13">
        <f>IF(BU18=15,2,0)</f>
        <v>0</v>
      </c>
      <c r="CK18" s="13">
        <f>IF(BU18=16,1,0)</f>
        <v>0</v>
      </c>
      <c r="CL18" s="13"/>
      <c r="CM18" s="13">
        <f>SUM(BV18:CK18)</f>
        <v>4</v>
      </c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46">
        <v>0</v>
      </c>
      <c r="CY18" s="56">
        <v>36.7</v>
      </c>
      <c r="CZ18" s="38">
        <f>CX18*60+CY18</f>
        <v>36.7</v>
      </c>
      <c r="DA18" s="36">
        <f>RANK(CZ18,CZ15:CZ33,1)</f>
        <v>16</v>
      </c>
      <c r="DB18" s="36">
        <f t="shared" si="18"/>
        <v>0</v>
      </c>
      <c r="DC18" s="36">
        <f>IF(DA18=2,18,0)</f>
        <v>0</v>
      </c>
      <c r="DD18" s="36">
        <f>IF(DA18=3,16,0)</f>
        <v>0</v>
      </c>
      <c r="DE18" s="36">
        <f>IF(DA18=4,14,0)</f>
        <v>0</v>
      </c>
      <c r="DF18" s="36">
        <f>IF(DA18=5,13,0)</f>
        <v>0</v>
      </c>
      <c r="DG18" s="36">
        <f>IF(DA18=6,12,0)</f>
        <v>0</v>
      </c>
      <c r="DH18" s="36">
        <f>IF(DA18=7,11,0)</f>
        <v>0</v>
      </c>
      <c r="DI18" s="36">
        <f>IF(DA18=8,10,0)</f>
        <v>0</v>
      </c>
      <c r="DJ18" s="36">
        <f>IF(DA18=9,8,0)</f>
        <v>0</v>
      </c>
      <c r="DK18" s="36">
        <f>IF(DA18=10,7,0)</f>
        <v>0</v>
      </c>
      <c r="DL18" s="36">
        <f>IF(DA18=11,6,0)</f>
        <v>0</v>
      </c>
      <c r="DM18" s="36">
        <f>IF(DA18=12,5,0)</f>
        <v>0</v>
      </c>
      <c r="DN18" s="36">
        <f>IF(DA18=13,4,0)</f>
        <v>0</v>
      </c>
      <c r="DO18" s="36">
        <f>IF(DA18=14,3,0)</f>
        <v>0</v>
      </c>
      <c r="DP18" s="36">
        <f>IF(DA18=15,2,0)</f>
        <v>0</v>
      </c>
      <c r="DQ18" s="36">
        <f>IF(DA18=16,1,0)</f>
        <v>1</v>
      </c>
      <c r="DR18" s="36"/>
      <c r="DS18" s="36">
        <f>SUM(DB18:DQ18)</f>
        <v>1</v>
      </c>
      <c r="DT18" s="59">
        <v>0</v>
      </c>
      <c r="DU18" s="56">
        <v>46.3</v>
      </c>
      <c r="DV18" s="38">
        <f>DT18*60+DU18</f>
        <v>46.3</v>
      </c>
      <c r="DW18" s="36">
        <f>RANK(DV18,DV15:DV33,1)</f>
        <v>15</v>
      </c>
      <c r="DX18" s="36">
        <f t="shared" si="19"/>
        <v>0</v>
      </c>
      <c r="DY18" s="36">
        <f>IF(DW18=2,18,0)</f>
        <v>0</v>
      </c>
      <c r="DZ18" s="36">
        <f>IF(DW18=3,16,0)</f>
        <v>0</v>
      </c>
      <c r="EA18" s="36">
        <f>IF(DW18=4,14,0)</f>
        <v>0</v>
      </c>
      <c r="EB18" s="36">
        <f>IF(DW18=5,13,0)</f>
        <v>0</v>
      </c>
      <c r="EC18" s="36">
        <f>IF(DW18=6,12,0)</f>
        <v>0</v>
      </c>
      <c r="ED18" s="36">
        <f>IF(DW18=7,11,0)</f>
        <v>0</v>
      </c>
      <c r="EE18" s="36">
        <f>IF(DW18=8,10,0)</f>
        <v>0</v>
      </c>
      <c r="EF18" s="36">
        <f>IF(DW18=9,8,0)</f>
        <v>0</v>
      </c>
      <c r="EG18" s="36">
        <f>IF(DW18=10,7,0)</f>
        <v>0</v>
      </c>
      <c r="EH18" s="36">
        <f>IF(DW18=11,6,0)</f>
        <v>0</v>
      </c>
      <c r="EI18" s="36">
        <f>IF(DW18=12,5,0)</f>
        <v>0</v>
      </c>
      <c r="EJ18" s="36">
        <f>IF(DW18=13,4,0)</f>
        <v>0</v>
      </c>
      <c r="EK18" s="36">
        <f>IF(DW18=14,3,0)</f>
        <v>0</v>
      </c>
      <c r="EL18" s="36">
        <f>IF(DW18=15,2,0)</f>
        <v>2</v>
      </c>
      <c r="EM18" s="36">
        <f>IF(DW18=16,1,0)</f>
        <v>0</v>
      </c>
      <c r="EN18" s="36"/>
      <c r="EO18" s="36">
        <f>SUM(DX18:EM18)</f>
        <v>2</v>
      </c>
      <c r="EP18" s="46">
        <v>1</v>
      </c>
      <c r="EQ18" s="47">
        <v>31.2</v>
      </c>
      <c r="ER18" s="19">
        <f>EP18*60+EQ18</f>
        <v>91.2</v>
      </c>
      <c r="ES18" s="13">
        <f>RANK(ER18,ER15:ER33,1)</f>
        <v>8</v>
      </c>
      <c r="ET18" s="13">
        <f t="shared" si="20"/>
        <v>0</v>
      </c>
      <c r="EU18" s="13">
        <f>IF(ES18=2,18,0)</f>
        <v>0</v>
      </c>
      <c r="EV18" s="13">
        <f>IF(ES18=3,16,0)</f>
        <v>0</v>
      </c>
      <c r="EW18" s="13">
        <f>IF(ES18=4,14,0)</f>
        <v>0</v>
      </c>
      <c r="EX18" s="13">
        <f>IF(ES18=5,13,0)</f>
        <v>0</v>
      </c>
      <c r="EY18" s="13">
        <f>IF(ES18=6,12,0)</f>
        <v>0</v>
      </c>
      <c r="EZ18" s="13">
        <f>IF(ES18=7,11,0)</f>
        <v>0</v>
      </c>
      <c r="FA18" s="13">
        <f>IF(ES18=8,10,0)</f>
        <v>10</v>
      </c>
      <c r="FB18" s="13">
        <f>IF(ES18=9,8,0)</f>
        <v>0</v>
      </c>
      <c r="FC18" s="13">
        <f>IF(ES18=10,7,0)</f>
        <v>0</v>
      </c>
      <c r="FD18" s="13">
        <f>IF(ES18=11,6,0)</f>
        <v>0</v>
      </c>
      <c r="FE18" s="13">
        <f>IF(ES18=12,5,0)</f>
        <v>0</v>
      </c>
      <c r="FF18" s="13">
        <f>IF(ES18=13,4,0)</f>
        <v>0</v>
      </c>
      <c r="FG18" s="13">
        <f>IF(ES18=14,3,0)</f>
        <v>0</v>
      </c>
      <c r="FH18" s="13">
        <f>IF(ES18=15,2,0)</f>
        <v>0</v>
      </c>
      <c r="FI18" s="13">
        <f>IF(ES18=16,1,0)</f>
        <v>0</v>
      </c>
      <c r="FJ18" s="13"/>
      <c r="FK18" s="13">
        <f>SUM(ET18:FI18)</f>
        <v>10</v>
      </c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14">
        <f>AA18+BQ18+DS18+EO18+FK18+CM18</f>
        <v>29</v>
      </c>
      <c r="FW18" s="40">
        <f>RANK(FV18,FV15:FV33,0)</f>
        <v>14</v>
      </c>
      <c r="FX18" s="74"/>
    </row>
    <row r="19" spans="1:180" ht="14.25" customHeight="1" thickBot="1">
      <c r="A19" s="11"/>
      <c r="B19" s="50"/>
      <c r="C19" s="24"/>
      <c r="D19" s="24"/>
      <c r="E19" s="6"/>
      <c r="F19" s="48"/>
      <c r="G19" s="48"/>
      <c r="H19" s="14"/>
      <c r="I19" s="14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48"/>
      <c r="AW19" s="48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48"/>
      <c r="BS19" s="48"/>
      <c r="BT19" s="14"/>
      <c r="BU19" s="14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48"/>
      <c r="CY19" s="48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48"/>
      <c r="DU19" s="48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48"/>
      <c r="EQ19" s="48"/>
      <c r="ER19" s="14"/>
      <c r="ES19" s="14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3"/>
    </row>
    <row r="20" spans="1:180" ht="14.25" customHeight="1">
      <c r="A20" s="45" t="s">
        <v>54</v>
      </c>
      <c r="B20" s="44" t="s">
        <v>22</v>
      </c>
      <c r="C20" s="54" t="s">
        <v>61</v>
      </c>
      <c r="D20" s="54">
        <v>1994</v>
      </c>
      <c r="E20" s="21" t="s">
        <v>8</v>
      </c>
      <c r="F20" s="46">
        <v>1</v>
      </c>
      <c r="G20" s="56">
        <v>20.8</v>
      </c>
      <c r="H20" s="38">
        <f>F20*60+G20</f>
        <v>80.8</v>
      </c>
      <c r="I20" s="36">
        <f>RANK(H20,H15:H33,1)</f>
        <v>13</v>
      </c>
      <c r="J20" s="13">
        <f t="shared" si="0"/>
        <v>0</v>
      </c>
      <c r="K20" s="13">
        <f t="shared" si="1"/>
        <v>0</v>
      </c>
      <c r="L20" s="13">
        <f t="shared" si="2"/>
        <v>0</v>
      </c>
      <c r="M20" s="13">
        <f t="shared" si="3"/>
        <v>0</v>
      </c>
      <c r="N20" s="13">
        <f t="shared" si="4"/>
        <v>0</v>
      </c>
      <c r="O20" s="13">
        <f t="shared" si="5"/>
        <v>0</v>
      </c>
      <c r="P20" s="13">
        <f t="shared" si="6"/>
        <v>0</v>
      </c>
      <c r="Q20" s="13">
        <f t="shared" si="7"/>
        <v>0</v>
      </c>
      <c r="R20" s="13">
        <f t="shared" si="8"/>
        <v>0</v>
      </c>
      <c r="S20" s="13">
        <f t="shared" si="9"/>
        <v>0</v>
      </c>
      <c r="T20" s="13">
        <f t="shared" si="10"/>
        <v>0</v>
      </c>
      <c r="U20" s="13">
        <f t="shared" si="11"/>
        <v>0</v>
      </c>
      <c r="V20" s="13">
        <f t="shared" si="12"/>
        <v>4</v>
      </c>
      <c r="W20" s="13">
        <f t="shared" si="13"/>
        <v>0</v>
      </c>
      <c r="X20" s="13">
        <f t="shared" si="14"/>
        <v>0</v>
      </c>
      <c r="Y20" s="13">
        <f t="shared" si="15"/>
        <v>0</v>
      </c>
      <c r="Z20" s="13"/>
      <c r="AA20" s="13">
        <f t="shared" si="16"/>
        <v>4</v>
      </c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46">
        <v>0</v>
      </c>
      <c r="AW20" s="56">
        <v>33.2</v>
      </c>
      <c r="AX20" s="38">
        <f>AV20*60+AW20</f>
        <v>33.2</v>
      </c>
      <c r="AY20" s="36">
        <f>RANK(AX20,AX15:AX33,1)</f>
        <v>4</v>
      </c>
      <c r="AZ20" s="36">
        <f t="shared" si="17"/>
        <v>0</v>
      </c>
      <c r="BA20" s="36">
        <f>IF(AY20=2,18,0)</f>
        <v>0</v>
      </c>
      <c r="BB20" s="36">
        <f>IF(AY20=3,16,0)</f>
        <v>0</v>
      </c>
      <c r="BC20" s="36">
        <f>IF(AY20=4,14,0)</f>
        <v>14</v>
      </c>
      <c r="BD20" s="36">
        <f>IF(AY20=5,13,0)</f>
        <v>0</v>
      </c>
      <c r="BE20" s="36">
        <f>IF(AY20=6,12,0)</f>
        <v>0</v>
      </c>
      <c r="BF20" s="36">
        <f>IF(AY20=7,11,0)</f>
        <v>0</v>
      </c>
      <c r="BG20" s="36">
        <f>IF(AY20=8,10,0)</f>
        <v>0</v>
      </c>
      <c r="BH20" s="36">
        <f>IF(AY20=9,8,0)</f>
        <v>0</v>
      </c>
      <c r="BI20" s="36">
        <f>IF(AY20=10,7,0)</f>
        <v>0</v>
      </c>
      <c r="BJ20" s="36">
        <f>IF(AY20=11,6,0)</f>
        <v>0</v>
      </c>
      <c r="BK20" s="36">
        <f>IF(AY20=12,5,0)</f>
        <v>0</v>
      </c>
      <c r="BL20" s="36">
        <f>IF(AY20=13,4,0)</f>
        <v>0</v>
      </c>
      <c r="BM20" s="36">
        <f>IF(AY20=14,3,0)</f>
        <v>0</v>
      </c>
      <c r="BN20" s="36">
        <f>IF(AY20=15,2,0)</f>
        <v>0</v>
      </c>
      <c r="BO20" s="36">
        <f>IF(AY20=16,1,0)</f>
        <v>0</v>
      </c>
      <c r="BP20" s="36"/>
      <c r="BQ20" s="36">
        <f>SUM(AZ20:BO20)</f>
        <v>14</v>
      </c>
      <c r="BR20" s="59">
        <v>0</v>
      </c>
      <c r="BS20" s="56">
        <v>22</v>
      </c>
      <c r="BT20" s="38">
        <f>BR20*60+BS20</f>
        <v>22</v>
      </c>
      <c r="BU20" s="36">
        <f>RANK(BT20,BT15:BT33,1)</f>
        <v>10</v>
      </c>
      <c r="BV20" s="13">
        <f>IF(BU20=1,20,0)</f>
        <v>0</v>
      </c>
      <c r="BW20" s="13">
        <f>IF(BU20=2,18,0)</f>
        <v>0</v>
      </c>
      <c r="BX20" s="13">
        <f>IF(BU20=3,16,0)</f>
        <v>0</v>
      </c>
      <c r="BY20" s="13">
        <f>IF(BU20=4,14,0)</f>
        <v>0</v>
      </c>
      <c r="BZ20" s="13">
        <f>IF(BU20=5,13,0)</f>
        <v>0</v>
      </c>
      <c r="CA20" s="13">
        <f>IF(BU20=6,12,0)</f>
        <v>0</v>
      </c>
      <c r="CB20" s="13">
        <f>IF(BU20=7,11,0)</f>
        <v>0</v>
      </c>
      <c r="CC20" s="13">
        <f>IF(BU20=8,10,0)</f>
        <v>0</v>
      </c>
      <c r="CD20" s="13">
        <f>IF(BU20=9,8,0)</f>
        <v>0</v>
      </c>
      <c r="CE20" s="13">
        <f>IF(BU20=10,7,0)</f>
        <v>7</v>
      </c>
      <c r="CF20" s="13">
        <f>IF(BU20=11,6,0)</f>
        <v>0</v>
      </c>
      <c r="CG20" s="13">
        <f>IF(BU20=12,5,0)</f>
        <v>0</v>
      </c>
      <c r="CH20" s="13">
        <f>IF(BU20=13,4,0)</f>
        <v>0</v>
      </c>
      <c r="CI20" s="13">
        <f>IF(BU20=14,3,0)</f>
        <v>0</v>
      </c>
      <c r="CJ20" s="13">
        <f>IF(BU20=15,2,0)</f>
        <v>0</v>
      </c>
      <c r="CK20" s="13">
        <f>IF(BU20=16,1,0)</f>
        <v>0</v>
      </c>
      <c r="CL20" s="13"/>
      <c r="CM20" s="13">
        <f>SUM(BV20:CK20)</f>
        <v>7</v>
      </c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46">
        <v>0</v>
      </c>
      <c r="CY20" s="56">
        <v>33.6</v>
      </c>
      <c r="CZ20" s="38">
        <f>CX20*60+CY20</f>
        <v>33.6</v>
      </c>
      <c r="DA20" s="36">
        <f>RANK(CZ20,CZ15:CZ33,1)</f>
        <v>7</v>
      </c>
      <c r="DB20" s="36">
        <f t="shared" si="18"/>
        <v>0</v>
      </c>
      <c r="DC20" s="36">
        <f>IF(DA20=2,18,0)</f>
        <v>0</v>
      </c>
      <c r="DD20" s="36">
        <f>IF(DA20=3,16,0)</f>
        <v>0</v>
      </c>
      <c r="DE20" s="36">
        <f>IF(DA20=4,14,0)</f>
        <v>0</v>
      </c>
      <c r="DF20" s="36">
        <f>IF(DA20=5,13,0)</f>
        <v>0</v>
      </c>
      <c r="DG20" s="36">
        <f>IF(DA20=6,12,0)</f>
        <v>0</v>
      </c>
      <c r="DH20" s="36">
        <f>IF(DA20=7,11,0)</f>
        <v>11</v>
      </c>
      <c r="DI20" s="36">
        <f>IF(DA20=8,10,0)</f>
        <v>0</v>
      </c>
      <c r="DJ20" s="36">
        <f>IF(DA20=9,8,0)</f>
        <v>0</v>
      </c>
      <c r="DK20" s="36">
        <f>IF(DA20=10,7,0)</f>
        <v>0</v>
      </c>
      <c r="DL20" s="36">
        <f>IF(DA20=11,6,0)</f>
        <v>0</v>
      </c>
      <c r="DM20" s="36">
        <f>IF(DA20=12,5,0)</f>
        <v>0</v>
      </c>
      <c r="DN20" s="36">
        <f>IF(DA20=13,4,0)</f>
        <v>0</v>
      </c>
      <c r="DO20" s="36">
        <f>IF(DA20=14,3,0)</f>
        <v>0</v>
      </c>
      <c r="DP20" s="36">
        <f>IF(DA20=15,2,0)</f>
        <v>0</v>
      </c>
      <c r="DQ20" s="36">
        <f>IF(DA20=16,1,0)</f>
        <v>0</v>
      </c>
      <c r="DR20" s="36"/>
      <c r="DS20" s="36">
        <f>SUM(DB20:DQ20)</f>
        <v>11</v>
      </c>
      <c r="DT20" s="59">
        <v>0</v>
      </c>
      <c r="DU20" s="56">
        <v>45.5</v>
      </c>
      <c r="DV20" s="38">
        <f>DT20*60+DU20</f>
        <v>45.5</v>
      </c>
      <c r="DW20" s="36">
        <f>RANK(DV20,DV15:DV33,1)</f>
        <v>11</v>
      </c>
      <c r="DX20" s="36">
        <f t="shared" si="19"/>
        <v>0</v>
      </c>
      <c r="DY20" s="36">
        <f>IF(DW20=2,18,0)</f>
        <v>0</v>
      </c>
      <c r="DZ20" s="36">
        <f>IF(DW20=3,16,0)</f>
        <v>0</v>
      </c>
      <c r="EA20" s="36">
        <f>IF(DW20=4,14,0)</f>
        <v>0</v>
      </c>
      <c r="EB20" s="36">
        <f>IF(DW20=5,13,0)</f>
        <v>0</v>
      </c>
      <c r="EC20" s="36">
        <f>IF(DW20=6,12,0)</f>
        <v>0</v>
      </c>
      <c r="ED20" s="36">
        <f>IF(DW20=7,11,0)</f>
        <v>0</v>
      </c>
      <c r="EE20" s="36">
        <f>IF(DW20=8,10,0)</f>
        <v>0</v>
      </c>
      <c r="EF20" s="36">
        <f>IF(DW20=9,8,0)</f>
        <v>0</v>
      </c>
      <c r="EG20" s="36">
        <f>IF(DW20=10,7,0)</f>
        <v>0</v>
      </c>
      <c r="EH20" s="36">
        <f>IF(DW20=11,6,0)</f>
        <v>6</v>
      </c>
      <c r="EI20" s="36">
        <f>IF(DW20=12,5,0)</f>
        <v>0</v>
      </c>
      <c r="EJ20" s="36">
        <f>IF(DW20=13,4,0)</f>
        <v>0</v>
      </c>
      <c r="EK20" s="36">
        <f>IF(DW20=14,3,0)</f>
        <v>0</v>
      </c>
      <c r="EL20" s="36">
        <f>IF(DW20=15,2,0)</f>
        <v>0</v>
      </c>
      <c r="EM20" s="36">
        <f>IF(DW20=16,1,0)</f>
        <v>0</v>
      </c>
      <c r="EN20" s="36"/>
      <c r="EO20" s="36">
        <f>SUM(DX20:EM20)</f>
        <v>6</v>
      </c>
      <c r="EP20" s="46">
        <v>1</v>
      </c>
      <c r="EQ20" s="47">
        <v>27</v>
      </c>
      <c r="ER20" s="19">
        <f>EP20*60+EQ20</f>
        <v>87</v>
      </c>
      <c r="ES20" s="13">
        <f>RANK(ER20,ER15:ER33,1)</f>
        <v>6</v>
      </c>
      <c r="ET20" s="13">
        <f t="shared" si="20"/>
        <v>0</v>
      </c>
      <c r="EU20" s="13">
        <f>IF(ES20=2,18,0)</f>
        <v>0</v>
      </c>
      <c r="EV20" s="13">
        <f>IF(ES20=3,16,0)</f>
        <v>0</v>
      </c>
      <c r="EW20" s="13">
        <f>IF(ES20=4,14,0)</f>
        <v>0</v>
      </c>
      <c r="EX20" s="13">
        <f>IF(ES20=5,13,0)</f>
        <v>0</v>
      </c>
      <c r="EY20" s="13">
        <f>IF(ES20=6,12,0)</f>
        <v>12</v>
      </c>
      <c r="EZ20" s="13">
        <f>IF(ES20=7,11,0)</f>
        <v>0</v>
      </c>
      <c r="FA20" s="13">
        <f>IF(ES20=8,10,0)</f>
        <v>0</v>
      </c>
      <c r="FB20" s="13">
        <f>IF(ES20=9,8,0)</f>
        <v>0</v>
      </c>
      <c r="FC20" s="13">
        <f>IF(ES20=10,7,0)</f>
        <v>0</v>
      </c>
      <c r="FD20" s="13">
        <f>IF(ES20=11,6,0)</f>
        <v>0</v>
      </c>
      <c r="FE20" s="13">
        <f>IF(ES20=12,5,0)</f>
        <v>0</v>
      </c>
      <c r="FF20" s="13">
        <f>IF(ES20=13,4,0)</f>
        <v>0</v>
      </c>
      <c r="FG20" s="13">
        <f>IF(ES20=14,3,0)</f>
        <v>0</v>
      </c>
      <c r="FH20" s="13">
        <f>IF(ES20=15,2,0)</f>
        <v>0</v>
      </c>
      <c r="FI20" s="13">
        <f>IF(ES20=16,1,0)</f>
        <v>0</v>
      </c>
      <c r="FJ20" s="13"/>
      <c r="FK20" s="13">
        <f>SUM(ET20:FI20)</f>
        <v>12</v>
      </c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14">
        <f>AA20+BQ20+DS20+EO20+FK20+CM20</f>
        <v>54</v>
      </c>
      <c r="FW20" s="40">
        <f>RANK(FV20,FV15:FV33,0)</f>
        <v>8</v>
      </c>
      <c r="FX20" s="72">
        <v>2</v>
      </c>
    </row>
    <row r="21" spans="1:180" ht="14.25" customHeight="1">
      <c r="A21" s="45" t="s">
        <v>55</v>
      </c>
      <c r="B21" s="44" t="s">
        <v>16</v>
      </c>
      <c r="C21" s="54" t="s">
        <v>76</v>
      </c>
      <c r="D21" s="54">
        <v>1992</v>
      </c>
      <c r="E21" s="21" t="s">
        <v>8</v>
      </c>
      <c r="F21" s="46">
        <v>1</v>
      </c>
      <c r="G21" s="56">
        <v>16.9</v>
      </c>
      <c r="H21" s="38">
        <f>F21*60+G21</f>
        <v>76.9</v>
      </c>
      <c r="I21" s="36">
        <f>RANK(H21,H15:H33,1)</f>
        <v>4</v>
      </c>
      <c r="J21" s="13">
        <f t="shared" si="0"/>
        <v>0</v>
      </c>
      <c r="K21" s="13">
        <f t="shared" si="1"/>
        <v>0</v>
      </c>
      <c r="L21" s="13">
        <f t="shared" si="2"/>
        <v>0</v>
      </c>
      <c r="M21" s="13">
        <f t="shared" si="3"/>
        <v>14</v>
      </c>
      <c r="N21" s="13">
        <f t="shared" si="4"/>
        <v>0</v>
      </c>
      <c r="O21" s="13">
        <f t="shared" si="5"/>
        <v>0</v>
      </c>
      <c r="P21" s="13">
        <f t="shared" si="6"/>
        <v>0</v>
      </c>
      <c r="Q21" s="13">
        <f t="shared" si="7"/>
        <v>0</v>
      </c>
      <c r="R21" s="13">
        <f t="shared" si="8"/>
        <v>0</v>
      </c>
      <c r="S21" s="13">
        <f t="shared" si="9"/>
        <v>0</v>
      </c>
      <c r="T21" s="13">
        <f t="shared" si="10"/>
        <v>0</v>
      </c>
      <c r="U21" s="13">
        <f t="shared" si="11"/>
        <v>0</v>
      </c>
      <c r="V21" s="13">
        <f t="shared" si="12"/>
        <v>0</v>
      </c>
      <c r="W21" s="13">
        <f t="shared" si="13"/>
        <v>0</v>
      </c>
      <c r="X21" s="13">
        <f t="shared" si="14"/>
        <v>0</v>
      </c>
      <c r="Y21" s="13">
        <f t="shared" si="15"/>
        <v>0</v>
      </c>
      <c r="Z21" s="13"/>
      <c r="AA21" s="13">
        <f t="shared" si="16"/>
        <v>14</v>
      </c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46">
        <v>0</v>
      </c>
      <c r="AW21" s="56">
        <v>34.9</v>
      </c>
      <c r="AX21" s="38">
        <f>AV21*60+AW21</f>
        <v>34.9</v>
      </c>
      <c r="AY21" s="36">
        <f>RANK(AX21,AX15:AX33,1)</f>
        <v>9</v>
      </c>
      <c r="AZ21" s="36">
        <f t="shared" si="17"/>
        <v>0</v>
      </c>
      <c r="BA21" s="36">
        <f>IF(AY21=2,18,0)</f>
        <v>0</v>
      </c>
      <c r="BB21" s="36">
        <f>IF(AY21=3,16,0)</f>
        <v>0</v>
      </c>
      <c r="BC21" s="36">
        <f>IF(AY21=4,14,0)</f>
        <v>0</v>
      </c>
      <c r="BD21" s="36">
        <f>IF(AY21=5,13,0)</f>
        <v>0</v>
      </c>
      <c r="BE21" s="36">
        <f>IF(AY21=6,12,0)</f>
        <v>0</v>
      </c>
      <c r="BF21" s="36">
        <f>IF(AY21=7,11,0)</f>
        <v>0</v>
      </c>
      <c r="BG21" s="36">
        <f>IF(AY21=8,10,0)</f>
        <v>0</v>
      </c>
      <c r="BH21" s="36">
        <f>IF(AY21=9,8,0)</f>
        <v>8</v>
      </c>
      <c r="BI21" s="36">
        <f>IF(AY21=10,7,0)</f>
        <v>0</v>
      </c>
      <c r="BJ21" s="36">
        <f>IF(AY21=11,6,0)</f>
        <v>0</v>
      </c>
      <c r="BK21" s="36">
        <f>IF(AY21=12,5,0)</f>
        <v>0</v>
      </c>
      <c r="BL21" s="36">
        <f>IF(AY21=13,4,0)</f>
        <v>0</v>
      </c>
      <c r="BM21" s="36">
        <f>IF(AY21=14,3,0)</f>
        <v>0</v>
      </c>
      <c r="BN21" s="36">
        <f>IF(AY21=15,2,0)</f>
        <v>0</v>
      </c>
      <c r="BO21" s="36">
        <f>IF(AY21=16,1,0)</f>
        <v>0</v>
      </c>
      <c r="BP21" s="36"/>
      <c r="BQ21" s="36">
        <f>SUM(AZ21:BO21)</f>
        <v>8</v>
      </c>
      <c r="BR21" s="59">
        <v>0</v>
      </c>
      <c r="BS21" s="56">
        <v>19.9</v>
      </c>
      <c r="BT21" s="38">
        <f>BR21*60+BS21</f>
        <v>19.9</v>
      </c>
      <c r="BU21" s="36">
        <f>RANK(BT21,BT15:BT33,1)</f>
        <v>2</v>
      </c>
      <c r="BV21" s="13">
        <f>IF(BU21=1,20,0)</f>
        <v>0</v>
      </c>
      <c r="BW21" s="13">
        <f>IF(BU21=2,18,0)</f>
        <v>18</v>
      </c>
      <c r="BX21" s="13">
        <f>IF(BU21=3,16,0)</f>
        <v>0</v>
      </c>
      <c r="BY21" s="13">
        <f>IF(BU21=4,14,0)</f>
        <v>0</v>
      </c>
      <c r="BZ21" s="13">
        <f>IF(BU21=5,13,0)</f>
        <v>0</v>
      </c>
      <c r="CA21" s="13">
        <f>IF(BU21=6,12,0)</f>
        <v>0</v>
      </c>
      <c r="CB21" s="13">
        <f>IF(BU21=7,11,0)</f>
        <v>0</v>
      </c>
      <c r="CC21" s="13">
        <f>IF(BU21=8,10,0)</f>
        <v>0</v>
      </c>
      <c r="CD21" s="13">
        <f>IF(BU21=9,8,0)</f>
        <v>0</v>
      </c>
      <c r="CE21" s="13">
        <f>IF(BU21=10,7,0)</f>
        <v>0</v>
      </c>
      <c r="CF21" s="13">
        <f>IF(BU21=11,6,0)</f>
        <v>0</v>
      </c>
      <c r="CG21" s="13">
        <f>IF(BU21=12,5,0)</f>
        <v>0</v>
      </c>
      <c r="CH21" s="13">
        <f>IF(BU21=13,4,0)</f>
        <v>0</v>
      </c>
      <c r="CI21" s="13">
        <f>IF(BU21=14,3,0)</f>
        <v>0</v>
      </c>
      <c r="CJ21" s="13">
        <f>IF(BU21=15,2,0)</f>
        <v>0</v>
      </c>
      <c r="CK21" s="13">
        <f>IF(BU21=16,1,0)</f>
        <v>0</v>
      </c>
      <c r="CL21" s="13"/>
      <c r="CM21" s="13">
        <f>SUM(BV21:CK21)</f>
        <v>18</v>
      </c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46">
        <v>0</v>
      </c>
      <c r="CY21" s="56">
        <v>34.4</v>
      </c>
      <c r="CZ21" s="38">
        <f>CX21*60+CY21</f>
        <v>34.4</v>
      </c>
      <c r="DA21" s="36">
        <f>RANK(CZ21,CZ15:CZ33,1)</f>
        <v>9</v>
      </c>
      <c r="DB21" s="36">
        <f t="shared" si="18"/>
        <v>0</v>
      </c>
      <c r="DC21" s="36">
        <f>IF(DA21=2,18,0)</f>
        <v>0</v>
      </c>
      <c r="DD21" s="36">
        <f>IF(DA21=3,16,0)</f>
        <v>0</v>
      </c>
      <c r="DE21" s="36">
        <f>IF(DA21=4,14,0)</f>
        <v>0</v>
      </c>
      <c r="DF21" s="36">
        <f>IF(DA21=5,13,0)</f>
        <v>0</v>
      </c>
      <c r="DG21" s="36">
        <f>IF(DA21=6,12,0)</f>
        <v>0</v>
      </c>
      <c r="DH21" s="36">
        <f>IF(DA21=7,11,0)</f>
        <v>0</v>
      </c>
      <c r="DI21" s="36">
        <f>IF(DA21=8,10,0)</f>
        <v>0</v>
      </c>
      <c r="DJ21" s="36">
        <f>IF(DA21=9,8,0)</f>
        <v>8</v>
      </c>
      <c r="DK21" s="36">
        <f>IF(DA21=10,7,0)</f>
        <v>0</v>
      </c>
      <c r="DL21" s="36">
        <f>IF(DA21=11,6,0)</f>
        <v>0</v>
      </c>
      <c r="DM21" s="36">
        <f>IF(DA21=12,5,0)</f>
        <v>0</v>
      </c>
      <c r="DN21" s="36">
        <f>IF(DA21=13,4,0)</f>
        <v>0</v>
      </c>
      <c r="DO21" s="36">
        <f>IF(DA21=14,3,0)</f>
        <v>0</v>
      </c>
      <c r="DP21" s="36">
        <f>IF(DA21=15,2,0)</f>
        <v>0</v>
      </c>
      <c r="DQ21" s="36">
        <f>IF(DA21=16,1,0)</f>
        <v>0</v>
      </c>
      <c r="DR21" s="36"/>
      <c r="DS21" s="36">
        <f>SUM(DB21:DQ21)</f>
        <v>8</v>
      </c>
      <c r="DT21" s="59">
        <v>0</v>
      </c>
      <c r="DU21" s="56">
        <v>40.9</v>
      </c>
      <c r="DV21" s="38">
        <f>DT21*60+DU21</f>
        <v>40.9</v>
      </c>
      <c r="DW21" s="36">
        <f>RANK(DV21,DV15:DV33,1)</f>
        <v>3</v>
      </c>
      <c r="DX21" s="36">
        <f t="shared" si="19"/>
        <v>0</v>
      </c>
      <c r="DY21" s="36">
        <f>IF(DW21=2,18,0)</f>
        <v>0</v>
      </c>
      <c r="DZ21" s="36">
        <f>IF(DW21=3,16,0)</f>
        <v>16</v>
      </c>
      <c r="EA21" s="36">
        <f>IF(DW21=4,14,0)</f>
        <v>0</v>
      </c>
      <c r="EB21" s="36">
        <f>IF(DW21=5,13,0)</f>
        <v>0</v>
      </c>
      <c r="EC21" s="36">
        <f>IF(DW21=6,12,0)</f>
        <v>0</v>
      </c>
      <c r="ED21" s="36">
        <f>IF(DW21=7,11,0)</f>
        <v>0</v>
      </c>
      <c r="EE21" s="36">
        <f>IF(DW21=8,10,0)</f>
        <v>0</v>
      </c>
      <c r="EF21" s="36">
        <f>IF(DW21=9,8,0)</f>
        <v>0</v>
      </c>
      <c r="EG21" s="36">
        <f>IF(DW21=10,7,0)</f>
        <v>0</v>
      </c>
      <c r="EH21" s="36">
        <f>IF(DW21=11,6,0)</f>
        <v>0</v>
      </c>
      <c r="EI21" s="36">
        <f>IF(DW21=12,5,0)</f>
        <v>0</v>
      </c>
      <c r="EJ21" s="36">
        <f>IF(DW21=13,4,0)</f>
        <v>0</v>
      </c>
      <c r="EK21" s="36">
        <f>IF(DW21=14,3,0)</f>
        <v>0</v>
      </c>
      <c r="EL21" s="36">
        <f>IF(DW21=15,2,0)</f>
        <v>0</v>
      </c>
      <c r="EM21" s="36">
        <f>IF(DW21=16,1,0)</f>
        <v>0</v>
      </c>
      <c r="EN21" s="36"/>
      <c r="EO21" s="36">
        <f>SUM(DX21:EM21)</f>
        <v>16</v>
      </c>
      <c r="EP21" s="46">
        <v>1</v>
      </c>
      <c r="EQ21" s="47">
        <v>31.3</v>
      </c>
      <c r="ER21" s="19">
        <f>EP21*60+EQ21</f>
        <v>91.3</v>
      </c>
      <c r="ES21" s="13">
        <f>RANK(ER21,ER15:ER33,1)</f>
        <v>9</v>
      </c>
      <c r="ET21" s="13">
        <f t="shared" si="20"/>
        <v>0</v>
      </c>
      <c r="EU21" s="13">
        <f>IF(ES21=2,18,0)</f>
        <v>0</v>
      </c>
      <c r="EV21" s="13">
        <f>IF(ES21=3,16,0)</f>
        <v>0</v>
      </c>
      <c r="EW21" s="13">
        <f>IF(ES21=4,14,0)</f>
        <v>0</v>
      </c>
      <c r="EX21" s="13">
        <f>IF(ES21=5,13,0)</f>
        <v>0</v>
      </c>
      <c r="EY21" s="13">
        <f>IF(ES21=6,12,0)</f>
        <v>0</v>
      </c>
      <c r="EZ21" s="13">
        <f>IF(ES21=7,11,0)</f>
        <v>0</v>
      </c>
      <c r="FA21" s="13">
        <f>IF(ES21=8,10,0)</f>
        <v>0</v>
      </c>
      <c r="FB21" s="13">
        <f>IF(ES21=9,8,0)</f>
        <v>8</v>
      </c>
      <c r="FC21" s="13">
        <f>IF(ES21=10,7,0)</f>
        <v>0</v>
      </c>
      <c r="FD21" s="13">
        <f>IF(ES21=11,6,0)</f>
        <v>0</v>
      </c>
      <c r="FE21" s="13">
        <f>IF(ES21=12,5,0)</f>
        <v>0</v>
      </c>
      <c r="FF21" s="13">
        <f>IF(ES21=13,4,0)</f>
        <v>0</v>
      </c>
      <c r="FG21" s="13">
        <f>IF(ES21=14,3,0)</f>
        <v>0</v>
      </c>
      <c r="FH21" s="13">
        <f>IF(ES21=15,2,0)</f>
        <v>0</v>
      </c>
      <c r="FI21" s="13">
        <f>IF(ES21=16,1,0)</f>
        <v>0</v>
      </c>
      <c r="FJ21" s="13"/>
      <c r="FK21" s="13">
        <f>SUM(ET21:FI21)</f>
        <v>8</v>
      </c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14">
        <f>AA21+BQ21+DS21+EO21+FK21+CM21</f>
        <v>72</v>
      </c>
      <c r="FW21" s="40">
        <f>RANK(FV21,FV15:FV33,0)</f>
        <v>5</v>
      </c>
      <c r="FX21" s="73"/>
    </row>
    <row r="22" spans="1:180" ht="14.25" customHeight="1">
      <c r="A22" s="45" t="s">
        <v>56</v>
      </c>
      <c r="B22" s="44" t="s">
        <v>23</v>
      </c>
      <c r="C22" s="54" t="s">
        <v>69</v>
      </c>
      <c r="D22" s="54">
        <v>1989</v>
      </c>
      <c r="E22" s="21" t="s">
        <v>8</v>
      </c>
      <c r="F22" s="46">
        <v>1</v>
      </c>
      <c r="G22" s="56">
        <v>19.8</v>
      </c>
      <c r="H22" s="38">
        <f>F22*60+G22</f>
        <v>79.8</v>
      </c>
      <c r="I22" s="36">
        <f>RANK(H22,H15:H33,1)</f>
        <v>10</v>
      </c>
      <c r="J22" s="13">
        <f t="shared" si="0"/>
        <v>0</v>
      </c>
      <c r="K22" s="13">
        <f t="shared" si="1"/>
        <v>0</v>
      </c>
      <c r="L22" s="13">
        <f t="shared" si="2"/>
        <v>0</v>
      </c>
      <c r="M22" s="13">
        <f t="shared" si="3"/>
        <v>0</v>
      </c>
      <c r="N22" s="13">
        <f t="shared" si="4"/>
        <v>0</v>
      </c>
      <c r="O22" s="13">
        <f t="shared" si="5"/>
        <v>0</v>
      </c>
      <c r="P22" s="13">
        <f t="shared" si="6"/>
        <v>0</v>
      </c>
      <c r="Q22" s="13">
        <f t="shared" si="7"/>
        <v>0</v>
      </c>
      <c r="R22" s="13">
        <f t="shared" si="8"/>
        <v>0</v>
      </c>
      <c r="S22" s="13">
        <f t="shared" si="9"/>
        <v>7</v>
      </c>
      <c r="T22" s="13">
        <f t="shared" si="10"/>
        <v>0</v>
      </c>
      <c r="U22" s="13">
        <f t="shared" si="11"/>
        <v>0</v>
      </c>
      <c r="V22" s="13">
        <f t="shared" si="12"/>
        <v>0</v>
      </c>
      <c r="W22" s="13">
        <f t="shared" si="13"/>
        <v>0</v>
      </c>
      <c r="X22" s="13">
        <f t="shared" si="14"/>
        <v>0</v>
      </c>
      <c r="Y22" s="13">
        <f t="shared" si="15"/>
        <v>0</v>
      </c>
      <c r="Z22" s="13"/>
      <c r="AA22" s="13">
        <f t="shared" si="16"/>
        <v>7</v>
      </c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46">
        <v>0</v>
      </c>
      <c r="AW22" s="56">
        <v>37.8</v>
      </c>
      <c r="AX22" s="38">
        <f>AV22*60+AW22</f>
        <v>37.8</v>
      </c>
      <c r="AY22" s="36">
        <f>RANK(AX22,AX15:AX33,1)</f>
        <v>16</v>
      </c>
      <c r="AZ22" s="36">
        <f t="shared" si="17"/>
        <v>0</v>
      </c>
      <c r="BA22" s="36">
        <f>IF(AY22=2,18,0)</f>
        <v>0</v>
      </c>
      <c r="BB22" s="36">
        <f>IF(AY22=3,16,0)</f>
        <v>0</v>
      </c>
      <c r="BC22" s="36">
        <f>IF(AY22=4,14,0)</f>
        <v>0</v>
      </c>
      <c r="BD22" s="36">
        <f>IF(AY22=5,13,0)</f>
        <v>0</v>
      </c>
      <c r="BE22" s="36">
        <f>IF(AY22=6,12,0)</f>
        <v>0</v>
      </c>
      <c r="BF22" s="36">
        <f>IF(AY22=7,11,0)</f>
        <v>0</v>
      </c>
      <c r="BG22" s="36">
        <f>IF(AY22=8,10,0)</f>
        <v>0</v>
      </c>
      <c r="BH22" s="36">
        <f>IF(AY22=9,8,0)</f>
        <v>0</v>
      </c>
      <c r="BI22" s="36">
        <f>IF(AY22=10,7,0)</f>
        <v>0</v>
      </c>
      <c r="BJ22" s="36">
        <f>IF(AY22=11,6,0)</f>
        <v>0</v>
      </c>
      <c r="BK22" s="36">
        <f>IF(AY22=12,5,0)</f>
        <v>0</v>
      </c>
      <c r="BL22" s="36">
        <f>IF(AY22=13,4,0)</f>
        <v>0</v>
      </c>
      <c r="BM22" s="36">
        <f>IF(AY22=14,3,0)</f>
        <v>0</v>
      </c>
      <c r="BN22" s="36">
        <f>IF(AY22=15,2,0)</f>
        <v>0</v>
      </c>
      <c r="BO22" s="36">
        <f>IF(AY22=16,1,0)</f>
        <v>1</v>
      </c>
      <c r="BP22" s="36"/>
      <c r="BQ22" s="36">
        <f>SUM(AZ22:BO22)</f>
        <v>1</v>
      </c>
      <c r="BR22" s="59">
        <v>0</v>
      </c>
      <c r="BS22" s="56">
        <v>22.2</v>
      </c>
      <c r="BT22" s="38">
        <f>BR22*60+BS22</f>
        <v>22.2</v>
      </c>
      <c r="BU22" s="36">
        <f>RANK(BT22,BT15:BT33,1)</f>
        <v>11</v>
      </c>
      <c r="BV22" s="13">
        <f>IF(BU22=1,20,0)</f>
        <v>0</v>
      </c>
      <c r="BW22" s="13">
        <f>IF(BU22=2,18,0)</f>
        <v>0</v>
      </c>
      <c r="BX22" s="13">
        <f>IF(BU22=3,16,0)</f>
        <v>0</v>
      </c>
      <c r="BY22" s="13">
        <f>IF(BU22=4,14,0)</f>
        <v>0</v>
      </c>
      <c r="BZ22" s="13">
        <f>IF(BU22=5,13,0)</f>
        <v>0</v>
      </c>
      <c r="CA22" s="13">
        <f>IF(BU22=6,12,0)</f>
        <v>0</v>
      </c>
      <c r="CB22" s="13">
        <f>IF(BU22=7,11,0)</f>
        <v>0</v>
      </c>
      <c r="CC22" s="13">
        <f>IF(BU22=8,10,0)</f>
        <v>0</v>
      </c>
      <c r="CD22" s="13">
        <f>IF(BU22=9,8,0)</f>
        <v>0</v>
      </c>
      <c r="CE22" s="13">
        <f>IF(BU22=10,7,0)</f>
        <v>0</v>
      </c>
      <c r="CF22" s="13">
        <f>IF(BU22=11,6,0)</f>
        <v>6</v>
      </c>
      <c r="CG22" s="13">
        <f>IF(BU22=12,5,0)</f>
        <v>0</v>
      </c>
      <c r="CH22" s="13">
        <f>IF(BU22=13,4,0)</f>
        <v>0</v>
      </c>
      <c r="CI22" s="13">
        <f>IF(BU22=14,3,0)</f>
        <v>0</v>
      </c>
      <c r="CJ22" s="13">
        <f>IF(BU22=15,2,0)</f>
        <v>0</v>
      </c>
      <c r="CK22" s="13">
        <f>IF(BU22=16,1,0)</f>
        <v>0</v>
      </c>
      <c r="CL22" s="13"/>
      <c r="CM22" s="13">
        <f>SUM(BV22:CK22)</f>
        <v>6</v>
      </c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46">
        <v>0</v>
      </c>
      <c r="CY22" s="56">
        <v>36</v>
      </c>
      <c r="CZ22" s="38">
        <f>CX22*60+CY22</f>
        <v>36</v>
      </c>
      <c r="DA22" s="36">
        <f>RANK(CZ22,CZ15:CZ33,1)</f>
        <v>14</v>
      </c>
      <c r="DB22" s="36">
        <f t="shared" si="18"/>
        <v>0</v>
      </c>
      <c r="DC22" s="36">
        <f>IF(DA22=2,18,0)</f>
        <v>0</v>
      </c>
      <c r="DD22" s="36">
        <f>IF(DA22=3,16,0)</f>
        <v>0</v>
      </c>
      <c r="DE22" s="36">
        <f>IF(DA22=4,14,0)</f>
        <v>0</v>
      </c>
      <c r="DF22" s="36">
        <f>IF(DA22=5,13,0)</f>
        <v>0</v>
      </c>
      <c r="DG22" s="36">
        <f>IF(DA22=6,12,0)</f>
        <v>0</v>
      </c>
      <c r="DH22" s="36">
        <f>IF(DA22=7,11,0)</f>
        <v>0</v>
      </c>
      <c r="DI22" s="36">
        <f>IF(DA22=8,10,0)</f>
        <v>0</v>
      </c>
      <c r="DJ22" s="36">
        <f>IF(DA22=9,8,0)</f>
        <v>0</v>
      </c>
      <c r="DK22" s="36">
        <f>IF(DA22=10,7,0)</f>
        <v>0</v>
      </c>
      <c r="DL22" s="36">
        <f>IF(DA22=11,6,0)</f>
        <v>0</v>
      </c>
      <c r="DM22" s="36">
        <f>IF(DA22=12,5,0)</f>
        <v>0</v>
      </c>
      <c r="DN22" s="36">
        <f>IF(DA22=13,4,0)</f>
        <v>0</v>
      </c>
      <c r="DO22" s="36">
        <f>IF(DA22=14,3,0)</f>
        <v>3</v>
      </c>
      <c r="DP22" s="36">
        <f>IF(DA22=15,2,0)</f>
        <v>0</v>
      </c>
      <c r="DQ22" s="36">
        <f>IF(DA22=16,1,0)</f>
        <v>0</v>
      </c>
      <c r="DR22" s="36"/>
      <c r="DS22" s="36">
        <f>SUM(DB22:DQ22)</f>
        <v>3</v>
      </c>
      <c r="DT22" s="59">
        <v>0</v>
      </c>
      <c r="DU22" s="56">
        <v>45.9</v>
      </c>
      <c r="DV22" s="38">
        <f>DT22*60+DU22</f>
        <v>45.9</v>
      </c>
      <c r="DW22" s="36">
        <f>RANK(DV22,DV15:DV33,1)</f>
        <v>13</v>
      </c>
      <c r="DX22" s="36">
        <f t="shared" si="19"/>
        <v>0</v>
      </c>
      <c r="DY22" s="36">
        <f>IF(DW22=2,18,0)</f>
        <v>0</v>
      </c>
      <c r="DZ22" s="36">
        <f>IF(DW22=3,16,0)</f>
        <v>0</v>
      </c>
      <c r="EA22" s="36">
        <f>IF(DW22=4,14,0)</f>
        <v>0</v>
      </c>
      <c r="EB22" s="36">
        <f>IF(DW22=5,13,0)</f>
        <v>0</v>
      </c>
      <c r="EC22" s="36">
        <f>IF(DW22=6,12,0)</f>
        <v>0</v>
      </c>
      <c r="ED22" s="36">
        <f>IF(DW22=7,11,0)</f>
        <v>0</v>
      </c>
      <c r="EE22" s="36">
        <f>IF(DW22=8,10,0)</f>
        <v>0</v>
      </c>
      <c r="EF22" s="36">
        <f>IF(DW22=9,8,0)</f>
        <v>0</v>
      </c>
      <c r="EG22" s="36">
        <f>IF(DW22=10,7,0)</f>
        <v>0</v>
      </c>
      <c r="EH22" s="36">
        <f>IF(DW22=11,6,0)</f>
        <v>0</v>
      </c>
      <c r="EI22" s="36">
        <f>IF(DW22=12,5,0)</f>
        <v>0</v>
      </c>
      <c r="EJ22" s="36">
        <f>IF(DW22=13,4,0)</f>
        <v>4</v>
      </c>
      <c r="EK22" s="36">
        <f>IF(DW22=14,3,0)</f>
        <v>0</v>
      </c>
      <c r="EL22" s="36">
        <f>IF(DW22=15,2,0)</f>
        <v>0</v>
      </c>
      <c r="EM22" s="36">
        <f>IF(DW22=16,1,0)</f>
        <v>0</v>
      </c>
      <c r="EN22" s="36"/>
      <c r="EO22" s="36">
        <f>SUM(DX22:EM22)</f>
        <v>4</v>
      </c>
      <c r="EP22" s="46">
        <v>1</v>
      </c>
      <c r="EQ22" s="47">
        <v>35.2</v>
      </c>
      <c r="ER22" s="19">
        <f>EP22*60+EQ22</f>
        <v>95.2</v>
      </c>
      <c r="ES22" s="13">
        <f>RANK(ER22,ER15:ER33,1)</f>
        <v>14</v>
      </c>
      <c r="ET22" s="13">
        <f t="shared" si="20"/>
        <v>0</v>
      </c>
      <c r="EU22" s="13">
        <f>IF(ES22=2,18,0)</f>
        <v>0</v>
      </c>
      <c r="EV22" s="13">
        <f>IF(ES22=3,16,0)</f>
        <v>0</v>
      </c>
      <c r="EW22" s="13">
        <f>IF(ES22=4,14,0)</f>
        <v>0</v>
      </c>
      <c r="EX22" s="13">
        <f>IF(ES22=5,13,0)</f>
        <v>0</v>
      </c>
      <c r="EY22" s="13">
        <f>IF(ES22=6,12,0)</f>
        <v>0</v>
      </c>
      <c r="EZ22" s="13">
        <f>IF(ES22=7,11,0)</f>
        <v>0</v>
      </c>
      <c r="FA22" s="13">
        <f>IF(ES22=8,10,0)</f>
        <v>0</v>
      </c>
      <c r="FB22" s="13">
        <f>IF(ES22=9,8,0)</f>
        <v>0</v>
      </c>
      <c r="FC22" s="13">
        <f>IF(ES22=10,7,0)</f>
        <v>0</v>
      </c>
      <c r="FD22" s="13">
        <f>IF(ES22=11,6,0)</f>
        <v>0</v>
      </c>
      <c r="FE22" s="13">
        <f>IF(ES22=12,5,0)</f>
        <v>0</v>
      </c>
      <c r="FF22" s="13">
        <f>IF(ES22=13,4,0)</f>
        <v>0</v>
      </c>
      <c r="FG22" s="13">
        <f>IF(ES22=14,3,0)</f>
        <v>3</v>
      </c>
      <c r="FH22" s="13">
        <f>IF(ES22=15,2,0)</f>
        <v>0</v>
      </c>
      <c r="FI22" s="13">
        <f>IF(ES22=16,1,0)</f>
        <v>0</v>
      </c>
      <c r="FJ22" s="13"/>
      <c r="FK22" s="13">
        <f>SUM(ET22:FI22)</f>
        <v>3</v>
      </c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14">
        <f>AA22+BQ22+DS22+EO22+FK22+CM22</f>
        <v>24</v>
      </c>
      <c r="FW22" s="40">
        <f>RANK(FV22,FV15:FV33,0)</f>
        <v>15</v>
      </c>
      <c r="FX22" s="73"/>
    </row>
    <row r="23" spans="1:180" ht="14.25" customHeight="1" thickBot="1">
      <c r="A23" s="45" t="s">
        <v>57</v>
      </c>
      <c r="B23" s="44" t="s">
        <v>24</v>
      </c>
      <c r="C23" s="54" t="s">
        <v>77</v>
      </c>
      <c r="D23" s="54">
        <v>1990</v>
      </c>
      <c r="E23" s="21" t="s">
        <v>8</v>
      </c>
      <c r="F23" s="46">
        <v>1</v>
      </c>
      <c r="G23" s="56">
        <v>20.3</v>
      </c>
      <c r="H23" s="38">
        <f>F23*60+G23</f>
        <v>80.3</v>
      </c>
      <c r="I23" s="36">
        <f>RANK(H23,H15:H33,1)</f>
        <v>11</v>
      </c>
      <c r="J23" s="13">
        <f t="shared" si="0"/>
        <v>0</v>
      </c>
      <c r="K23" s="13">
        <f t="shared" si="1"/>
        <v>0</v>
      </c>
      <c r="L23" s="13">
        <f t="shared" si="2"/>
        <v>0</v>
      </c>
      <c r="M23" s="13">
        <f t="shared" si="3"/>
        <v>0</v>
      </c>
      <c r="N23" s="13">
        <f t="shared" si="4"/>
        <v>0</v>
      </c>
      <c r="O23" s="13">
        <f t="shared" si="5"/>
        <v>0</v>
      </c>
      <c r="P23" s="13">
        <f t="shared" si="6"/>
        <v>0</v>
      </c>
      <c r="Q23" s="13">
        <f t="shared" si="7"/>
        <v>0</v>
      </c>
      <c r="R23" s="13">
        <f t="shared" si="8"/>
        <v>0</v>
      </c>
      <c r="S23" s="13">
        <f t="shared" si="9"/>
        <v>0</v>
      </c>
      <c r="T23" s="13">
        <f t="shared" si="10"/>
        <v>6</v>
      </c>
      <c r="U23" s="13">
        <f t="shared" si="11"/>
        <v>0</v>
      </c>
      <c r="V23" s="13">
        <f t="shared" si="12"/>
        <v>0</v>
      </c>
      <c r="W23" s="13">
        <f t="shared" si="13"/>
        <v>0</v>
      </c>
      <c r="X23" s="13">
        <f t="shared" si="14"/>
        <v>0</v>
      </c>
      <c r="Y23" s="13">
        <f t="shared" si="15"/>
        <v>0</v>
      </c>
      <c r="Z23" s="13"/>
      <c r="AA23" s="13">
        <f t="shared" si="16"/>
        <v>6</v>
      </c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46">
        <v>0</v>
      </c>
      <c r="AW23" s="56">
        <v>36.2</v>
      </c>
      <c r="AX23" s="38">
        <f>AV23*60+AW23</f>
        <v>36.2</v>
      </c>
      <c r="AY23" s="36">
        <f>RANK(AX23,AX15:AX33,1)</f>
        <v>13</v>
      </c>
      <c r="AZ23" s="36">
        <f t="shared" si="17"/>
        <v>0</v>
      </c>
      <c r="BA23" s="36">
        <f>IF(AY23=2,18,0)</f>
        <v>0</v>
      </c>
      <c r="BB23" s="36">
        <f>IF(AY23=3,16,0)</f>
        <v>0</v>
      </c>
      <c r="BC23" s="36">
        <f>IF(AY23=4,14,0)</f>
        <v>0</v>
      </c>
      <c r="BD23" s="36">
        <f>IF(AY23=5,13,0)</f>
        <v>0</v>
      </c>
      <c r="BE23" s="36">
        <f>IF(AY23=6,12,0)</f>
        <v>0</v>
      </c>
      <c r="BF23" s="36">
        <f>IF(AY23=7,11,0)</f>
        <v>0</v>
      </c>
      <c r="BG23" s="36">
        <f>IF(AY23=8,10,0)</f>
        <v>0</v>
      </c>
      <c r="BH23" s="36">
        <f>IF(AY23=9,8,0)</f>
        <v>0</v>
      </c>
      <c r="BI23" s="36">
        <f>IF(AY23=10,7,0)</f>
        <v>0</v>
      </c>
      <c r="BJ23" s="36">
        <f>IF(AY23=11,6,0)</f>
        <v>0</v>
      </c>
      <c r="BK23" s="36">
        <f>IF(AY23=12,5,0)</f>
        <v>0</v>
      </c>
      <c r="BL23" s="36">
        <f>IF(AY23=13,4,0)</f>
        <v>4</v>
      </c>
      <c r="BM23" s="36">
        <f>IF(AY23=14,3,0)</f>
        <v>0</v>
      </c>
      <c r="BN23" s="36">
        <f>IF(AY23=15,2,0)</f>
        <v>0</v>
      </c>
      <c r="BO23" s="36">
        <f>IF(AY23=16,1,0)</f>
        <v>0</v>
      </c>
      <c r="BP23" s="36"/>
      <c r="BQ23" s="36">
        <f>SUM(AZ23:BO23)</f>
        <v>4</v>
      </c>
      <c r="BR23" s="59">
        <v>0</v>
      </c>
      <c r="BS23" s="56">
        <v>23</v>
      </c>
      <c r="BT23" s="38">
        <f>BR23*60+BS23</f>
        <v>23</v>
      </c>
      <c r="BU23" s="36">
        <f>RANK(BT23,BT15:BT33,1)</f>
        <v>12</v>
      </c>
      <c r="BV23" s="13">
        <f>IF(BU23=1,20,0)</f>
        <v>0</v>
      </c>
      <c r="BW23" s="13">
        <f>IF(BU23=2,18,0)</f>
        <v>0</v>
      </c>
      <c r="BX23" s="13">
        <f>IF(BU23=3,16,0)</f>
        <v>0</v>
      </c>
      <c r="BY23" s="13">
        <f>IF(BU23=4,14,0)</f>
        <v>0</v>
      </c>
      <c r="BZ23" s="13">
        <f>IF(BU23=5,13,0)</f>
        <v>0</v>
      </c>
      <c r="CA23" s="13">
        <f>IF(BU23=6,12,0)</f>
        <v>0</v>
      </c>
      <c r="CB23" s="13">
        <f>IF(BU23=7,11,0)</f>
        <v>0</v>
      </c>
      <c r="CC23" s="13">
        <f>IF(BU23=8,10,0)</f>
        <v>0</v>
      </c>
      <c r="CD23" s="13">
        <f>IF(BU23=9,8,0)</f>
        <v>0</v>
      </c>
      <c r="CE23" s="13">
        <f>IF(BU23=10,7,0)</f>
        <v>0</v>
      </c>
      <c r="CF23" s="13">
        <f>IF(BU23=11,6,0)</f>
        <v>0</v>
      </c>
      <c r="CG23" s="13">
        <f>IF(BU23=12,5,0)</f>
        <v>5</v>
      </c>
      <c r="CH23" s="13">
        <f>IF(BU23=13,4,0)</f>
        <v>0</v>
      </c>
      <c r="CI23" s="13">
        <f>IF(BU23=14,3,0)</f>
        <v>0</v>
      </c>
      <c r="CJ23" s="13">
        <f>IF(BU23=15,2,0)</f>
        <v>0</v>
      </c>
      <c r="CK23" s="13">
        <f>IF(BU23=16,1,0)</f>
        <v>0</v>
      </c>
      <c r="CL23" s="13"/>
      <c r="CM23" s="13">
        <f>SUM(BV23:CK23)</f>
        <v>5</v>
      </c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46">
        <v>0</v>
      </c>
      <c r="CY23" s="56">
        <v>34.7</v>
      </c>
      <c r="CZ23" s="38">
        <f>CX23*60+CY23</f>
        <v>34.7</v>
      </c>
      <c r="DA23" s="36">
        <f>RANK(CZ23,CZ15:CZ33,1)</f>
        <v>10</v>
      </c>
      <c r="DB23" s="36">
        <f t="shared" si="18"/>
        <v>0</v>
      </c>
      <c r="DC23" s="36">
        <f>IF(DA23=2,18,0)</f>
        <v>0</v>
      </c>
      <c r="DD23" s="36">
        <f>IF(DA23=3,16,0)</f>
        <v>0</v>
      </c>
      <c r="DE23" s="36">
        <f>IF(DA23=4,14,0)</f>
        <v>0</v>
      </c>
      <c r="DF23" s="36">
        <f>IF(DA23=5,13,0)</f>
        <v>0</v>
      </c>
      <c r="DG23" s="36">
        <f>IF(DA23=6,12,0)</f>
        <v>0</v>
      </c>
      <c r="DH23" s="36">
        <f>IF(DA23=7,11,0)</f>
        <v>0</v>
      </c>
      <c r="DI23" s="36">
        <f>IF(DA23=8,10,0)</f>
        <v>0</v>
      </c>
      <c r="DJ23" s="36">
        <f>IF(DA23=9,8,0)</f>
        <v>0</v>
      </c>
      <c r="DK23" s="36">
        <f>IF(DA23=10,7,0)</f>
        <v>7</v>
      </c>
      <c r="DL23" s="36">
        <f>IF(DA23=11,6,0)</f>
        <v>0</v>
      </c>
      <c r="DM23" s="36">
        <f>IF(DA23=12,5,0)</f>
        <v>0</v>
      </c>
      <c r="DN23" s="36">
        <f>IF(DA23=13,4,0)</f>
        <v>0</v>
      </c>
      <c r="DO23" s="36">
        <f>IF(DA23=14,3,0)</f>
        <v>0</v>
      </c>
      <c r="DP23" s="36">
        <f>IF(DA23=15,2,0)</f>
        <v>0</v>
      </c>
      <c r="DQ23" s="36">
        <f>IF(DA23=16,1,0)</f>
        <v>0</v>
      </c>
      <c r="DR23" s="36"/>
      <c r="DS23" s="36">
        <f>SUM(DB23:DQ23)</f>
        <v>7</v>
      </c>
      <c r="DT23" s="59">
        <v>0</v>
      </c>
      <c r="DU23" s="56">
        <v>44.2</v>
      </c>
      <c r="DV23" s="38">
        <f>DT23*60+DU23</f>
        <v>44.2</v>
      </c>
      <c r="DW23" s="36">
        <f>RANK(DV23,DV15:DV33,1)</f>
        <v>9</v>
      </c>
      <c r="DX23" s="36">
        <f t="shared" si="19"/>
        <v>0</v>
      </c>
      <c r="DY23" s="36">
        <f>IF(DW23=2,18,0)</f>
        <v>0</v>
      </c>
      <c r="DZ23" s="36">
        <f>IF(DW23=3,16,0)</f>
        <v>0</v>
      </c>
      <c r="EA23" s="36">
        <f>IF(DW23=4,14,0)</f>
        <v>0</v>
      </c>
      <c r="EB23" s="36">
        <f>IF(DW23=5,13,0)</f>
        <v>0</v>
      </c>
      <c r="EC23" s="36">
        <f>IF(DW23=6,12,0)</f>
        <v>0</v>
      </c>
      <c r="ED23" s="36">
        <f>IF(DW23=7,11,0)</f>
        <v>0</v>
      </c>
      <c r="EE23" s="36">
        <f>IF(DW23=8,10,0)</f>
        <v>0</v>
      </c>
      <c r="EF23" s="36">
        <f>IF(DW23=9,8,0)</f>
        <v>8</v>
      </c>
      <c r="EG23" s="36">
        <f>IF(DW23=10,7,0)</f>
        <v>0</v>
      </c>
      <c r="EH23" s="36">
        <f>IF(DW23=11,6,0)</f>
        <v>0</v>
      </c>
      <c r="EI23" s="36">
        <f>IF(DW23=12,5,0)</f>
        <v>0</v>
      </c>
      <c r="EJ23" s="36">
        <f>IF(DW23=13,4,0)</f>
        <v>0</v>
      </c>
      <c r="EK23" s="36">
        <f>IF(DW23=14,3,0)</f>
        <v>0</v>
      </c>
      <c r="EL23" s="36">
        <f>IF(DW23=15,2,0)</f>
        <v>0</v>
      </c>
      <c r="EM23" s="36">
        <f>IF(DW23=16,1,0)</f>
        <v>0</v>
      </c>
      <c r="EN23" s="36"/>
      <c r="EO23" s="36">
        <f>SUM(DX23:EM23)</f>
        <v>8</v>
      </c>
      <c r="EP23" s="46">
        <v>1</v>
      </c>
      <c r="EQ23" s="47">
        <v>31.1</v>
      </c>
      <c r="ER23" s="19">
        <f>EP23*60+EQ23</f>
        <v>91.1</v>
      </c>
      <c r="ES23" s="13">
        <f>RANK(ER23,ER15:ER33,1)</f>
        <v>7</v>
      </c>
      <c r="ET23" s="13">
        <f t="shared" si="20"/>
        <v>0</v>
      </c>
      <c r="EU23" s="13">
        <f>IF(ES23=2,18,0)</f>
        <v>0</v>
      </c>
      <c r="EV23" s="13">
        <f>IF(ES23=3,16,0)</f>
        <v>0</v>
      </c>
      <c r="EW23" s="13">
        <f>IF(ES23=4,14,0)</f>
        <v>0</v>
      </c>
      <c r="EX23" s="13">
        <f>IF(ES23=5,13,0)</f>
        <v>0</v>
      </c>
      <c r="EY23" s="13">
        <f>IF(ES23=6,12,0)</f>
        <v>0</v>
      </c>
      <c r="EZ23" s="13">
        <f>IF(ES23=7,11,0)</f>
        <v>11</v>
      </c>
      <c r="FA23" s="13">
        <f>IF(ES23=8,10,0)</f>
        <v>0</v>
      </c>
      <c r="FB23" s="13">
        <f>IF(ES23=9,8,0)</f>
        <v>0</v>
      </c>
      <c r="FC23" s="13">
        <f>IF(ES23=10,7,0)</f>
        <v>0</v>
      </c>
      <c r="FD23" s="13">
        <f>IF(ES23=11,6,0)</f>
        <v>0</v>
      </c>
      <c r="FE23" s="13">
        <f>IF(ES23=12,5,0)</f>
        <v>0</v>
      </c>
      <c r="FF23" s="13">
        <f>IF(ES23=13,4,0)</f>
        <v>0</v>
      </c>
      <c r="FG23" s="13">
        <f>IF(ES23=14,3,0)</f>
        <v>0</v>
      </c>
      <c r="FH23" s="13">
        <f>IF(ES23=15,2,0)</f>
        <v>0</v>
      </c>
      <c r="FI23" s="13">
        <f>IF(ES23=16,1,0)</f>
        <v>0</v>
      </c>
      <c r="FJ23" s="13"/>
      <c r="FK23" s="13">
        <f>SUM(ET23:FI23)</f>
        <v>11</v>
      </c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14">
        <f>AA23+BQ23+DS23+EO23+FK23+CM23</f>
        <v>41</v>
      </c>
      <c r="FW23" s="40">
        <f>RANK(FV23,FV15:FV33,0)</f>
        <v>11</v>
      </c>
      <c r="FX23" s="74"/>
    </row>
    <row r="24" spans="1:179" ht="14.25" customHeight="1" thickBot="1">
      <c r="A24" s="16"/>
      <c r="B24" s="51"/>
      <c r="C24" s="49"/>
      <c r="D24" s="49"/>
      <c r="F24" s="49"/>
      <c r="G24" s="49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V24" s="49"/>
      <c r="AW24" s="57"/>
      <c r="AX24" s="58"/>
      <c r="AY24" s="58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57"/>
      <c r="BS24" s="57"/>
      <c r="BT24" s="58"/>
      <c r="BU24" s="58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X24" s="49"/>
      <c r="CY24" s="57"/>
      <c r="CZ24" s="58"/>
      <c r="DA24" s="58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57"/>
      <c r="DU24" s="57"/>
      <c r="DV24" s="58"/>
      <c r="DW24" s="58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49"/>
      <c r="EQ24" s="49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V24" s="26"/>
      <c r="FW24" s="26"/>
    </row>
    <row r="25" spans="1:180" ht="14.25" customHeight="1">
      <c r="A25" s="45" t="s">
        <v>58</v>
      </c>
      <c r="B25" s="44" t="s">
        <v>22</v>
      </c>
      <c r="C25" s="54" t="s">
        <v>62</v>
      </c>
      <c r="D25" s="54">
        <v>1995</v>
      </c>
      <c r="E25" s="21" t="s">
        <v>8</v>
      </c>
      <c r="F25" s="46">
        <v>1</v>
      </c>
      <c r="G25" s="47">
        <v>18.1</v>
      </c>
      <c r="H25" s="19">
        <f>F25*60+G25</f>
        <v>78.1</v>
      </c>
      <c r="I25" s="13">
        <f>RANK(H25,H15:H33,1)</f>
        <v>5</v>
      </c>
      <c r="J25" s="13">
        <f t="shared" si="0"/>
        <v>0</v>
      </c>
      <c r="K25" s="13">
        <f t="shared" si="1"/>
        <v>0</v>
      </c>
      <c r="L25" s="13">
        <f t="shared" si="2"/>
        <v>0</v>
      </c>
      <c r="M25" s="13">
        <f t="shared" si="3"/>
        <v>0</v>
      </c>
      <c r="N25" s="13">
        <f t="shared" si="4"/>
        <v>13</v>
      </c>
      <c r="O25" s="13">
        <f t="shared" si="5"/>
        <v>0</v>
      </c>
      <c r="P25" s="13">
        <f t="shared" si="6"/>
        <v>0</v>
      </c>
      <c r="Q25" s="13">
        <f t="shared" si="7"/>
        <v>0</v>
      </c>
      <c r="R25" s="13">
        <f t="shared" si="8"/>
        <v>0</v>
      </c>
      <c r="S25" s="13">
        <f t="shared" si="9"/>
        <v>0</v>
      </c>
      <c r="T25" s="13">
        <f t="shared" si="10"/>
        <v>0</v>
      </c>
      <c r="U25" s="13">
        <f t="shared" si="11"/>
        <v>0</v>
      </c>
      <c r="V25" s="13">
        <f t="shared" si="12"/>
        <v>0</v>
      </c>
      <c r="W25" s="13">
        <f t="shared" si="13"/>
        <v>0</v>
      </c>
      <c r="X25" s="13">
        <f t="shared" si="14"/>
        <v>0</v>
      </c>
      <c r="Y25" s="13">
        <f t="shared" si="15"/>
        <v>0</v>
      </c>
      <c r="Z25" s="13"/>
      <c r="AA25" s="13">
        <f t="shared" si="16"/>
        <v>13</v>
      </c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46">
        <v>0</v>
      </c>
      <c r="AW25" s="56">
        <v>33</v>
      </c>
      <c r="AX25" s="38">
        <f>AV25*60+AW25</f>
        <v>33</v>
      </c>
      <c r="AY25" s="36">
        <f>RANK(AX25,AX15:AX33,1)</f>
        <v>2</v>
      </c>
      <c r="AZ25" s="36">
        <f t="shared" si="17"/>
        <v>0</v>
      </c>
      <c r="BA25" s="36">
        <f>IF(AY25=2,18,0)</f>
        <v>18</v>
      </c>
      <c r="BB25" s="36">
        <f>IF(AY25=3,16,0)</f>
        <v>0</v>
      </c>
      <c r="BC25" s="36">
        <f>IF(AY25=4,14,0)</f>
        <v>0</v>
      </c>
      <c r="BD25" s="36">
        <f>IF(AY25=5,13,0)</f>
        <v>0</v>
      </c>
      <c r="BE25" s="36">
        <f>IF(AY25=6,12,0)</f>
        <v>0</v>
      </c>
      <c r="BF25" s="36">
        <f>IF(AY25=7,11,0)</f>
        <v>0</v>
      </c>
      <c r="BG25" s="36">
        <f>IF(AY25=8,10,0)</f>
        <v>0</v>
      </c>
      <c r="BH25" s="36">
        <f>IF(AY25=9,8,0)</f>
        <v>0</v>
      </c>
      <c r="BI25" s="36">
        <f>IF(AY25=10,7,0)</f>
        <v>0</v>
      </c>
      <c r="BJ25" s="36">
        <f>IF(AY25=11,6,0)</f>
        <v>0</v>
      </c>
      <c r="BK25" s="36">
        <f>IF(AY25=12,5,0)</f>
        <v>0</v>
      </c>
      <c r="BL25" s="36">
        <f>IF(AY25=13,4,0)</f>
        <v>0</v>
      </c>
      <c r="BM25" s="36">
        <f>IF(AY25=14,3,0)</f>
        <v>0</v>
      </c>
      <c r="BN25" s="36">
        <f>IF(AY25=15,2,0)</f>
        <v>0</v>
      </c>
      <c r="BO25" s="36">
        <f>IF(AY25=16,1,0)</f>
        <v>0</v>
      </c>
      <c r="BP25" s="36"/>
      <c r="BQ25" s="36">
        <f>SUM(AZ25:BO25)</f>
        <v>18</v>
      </c>
      <c r="BR25" s="59">
        <v>0</v>
      </c>
      <c r="BS25" s="56">
        <v>21</v>
      </c>
      <c r="BT25" s="38">
        <f>BR25*60+BS25</f>
        <v>21</v>
      </c>
      <c r="BU25" s="36">
        <f>RANK(BT25,BT15:BT33,1)</f>
        <v>4</v>
      </c>
      <c r="BV25" s="13">
        <f>IF(BU25=1,20,0)</f>
        <v>0</v>
      </c>
      <c r="BW25" s="13">
        <f>IF(BU25=2,18,0)</f>
        <v>0</v>
      </c>
      <c r="BX25" s="13">
        <f>IF(BU25=3,16,0)</f>
        <v>0</v>
      </c>
      <c r="BY25" s="13">
        <f>IF(BU25=4,14,0)</f>
        <v>14</v>
      </c>
      <c r="BZ25" s="13">
        <f>IF(BU25=5,13,0)</f>
        <v>0</v>
      </c>
      <c r="CA25" s="13">
        <f>IF(BU25=6,12,0)</f>
        <v>0</v>
      </c>
      <c r="CB25" s="13">
        <f>IF(BU25=7,11,0)</f>
        <v>0</v>
      </c>
      <c r="CC25" s="13">
        <f>IF(BU25=8,10,0)</f>
        <v>0</v>
      </c>
      <c r="CD25" s="13">
        <f>IF(BU25=9,8,0)</f>
        <v>0</v>
      </c>
      <c r="CE25" s="13">
        <f>IF(BU25=10,7,0)</f>
        <v>0</v>
      </c>
      <c r="CF25" s="13">
        <f>IF(BU25=11,6,0)</f>
        <v>0</v>
      </c>
      <c r="CG25" s="13">
        <f>IF(BU25=12,5,0)</f>
        <v>0</v>
      </c>
      <c r="CH25" s="13">
        <f>IF(BU25=13,4,0)</f>
        <v>0</v>
      </c>
      <c r="CI25" s="13">
        <f>IF(BU25=14,3,0)</f>
        <v>0</v>
      </c>
      <c r="CJ25" s="13">
        <f>IF(BU25=15,2,0)</f>
        <v>0</v>
      </c>
      <c r="CK25" s="13">
        <f>IF(BU25=16,1,0)</f>
        <v>0</v>
      </c>
      <c r="CL25" s="13"/>
      <c r="CM25" s="13">
        <f>SUM(BV25:CK25)</f>
        <v>14</v>
      </c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46">
        <v>0</v>
      </c>
      <c r="CY25" s="47">
        <v>31.6</v>
      </c>
      <c r="CZ25" s="19">
        <f>CX25*60+CY25</f>
        <v>31.6</v>
      </c>
      <c r="DA25" s="13">
        <f>RANK(CZ25,CZ15:CZ33,1)</f>
        <v>3</v>
      </c>
      <c r="DB25" s="13">
        <f t="shared" si="18"/>
        <v>0</v>
      </c>
      <c r="DC25" s="13">
        <f>IF(DA25=2,18,0)</f>
        <v>0</v>
      </c>
      <c r="DD25" s="13">
        <f>IF(DA25=3,16,0)</f>
        <v>16</v>
      </c>
      <c r="DE25" s="13">
        <f>IF(DA25=4,14,0)</f>
        <v>0</v>
      </c>
      <c r="DF25" s="13">
        <f>IF(DA25=5,13,0)</f>
        <v>0</v>
      </c>
      <c r="DG25" s="13">
        <f>IF(DA25=6,12,0)</f>
        <v>0</v>
      </c>
      <c r="DH25" s="13">
        <f>IF(DA25=7,11,0)</f>
        <v>0</v>
      </c>
      <c r="DI25" s="13">
        <f>IF(DA25=8,10,0)</f>
        <v>0</v>
      </c>
      <c r="DJ25" s="13">
        <f>IF(DA25=9,8,0)</f>
        <v>0</v>
      </c>
      <c r="DK25" s="13">
        <f>IF(DA25=10,7,0)</f>
        <v>0</v>
      </c>
      <c r="DL25" s="13">
        <f>IF(DA25=11,6,0)</f>
        <v>0</v>
      </c>
      <c r="DM25" s="13">
        <f>IF(DA25=12,5,0)</f>
        <v>0</v>
      </c>
      <c r="DN25" s="13">
        <f>IF(DA25=13,4,0)</f>
        <v>0</v>
      </c>
      <c r="DO25" s="13">
        <f>IF(DA25=14,3,0)</f>
        <v>0</v>
      </c>
      <c r="DP25" s="13">
        <f>IF(DA25=15,2,0)</f>
        <v>0</v>
      </c>
      <c r="DQ25" s="13">
        <f>IF(DA25=16,1,0)</f>
        <v>0</v>
      </c>
      <c r="DR25" s="13"/>
      <c r="DS25" s="13">
        <f>SUM(DB25:DQ25)</f>
        <v>16</v>
      </c>
      <c r="DT25" s="46">
        <v>0</v>
      </c>
      <c r="DU25" s="47">
        <v>42.7</v>
      </c>
      <c r="DV25" s="19">
        <f>DT25*60+DU25</f>
        <v>42.7</v>
      </c>
      <c r="DW25" s="13">
        <f>RANK(DV25,DV15:DV33,1)</f>
        <v>4</v>
      </c>
      <c r="DX25" s="13">
        <f t="shared" si="19"/>
        <v>0</v>
      </c>
      <c r="DY25" s="13">
        <f>IF(DW25=2,18,0)</f>
        <v>0</v>
      </c>
      <c r="DZ25" s="13">
        <f>IF(DW25=3,16,0)</f>
        <v>0</v>
      </c>
      <c r="EA25" s="13">
        <f>IF(DW25=4,14,0)</f>
        <v>14</v>
      </c>
      <c r="EB25" s="13">
        <f>IF(DW25=5,13,0)</f>
        <v>0</v>
      </c>
      <c r="EC25" s="13">
        <f>IF(DW25=6,12,0)</f>
        <v>0</v>
      </c>
      <c r="ED25" s="13">
        <f>IF(DW25=7,11,0)</f>
        <v>0</v>
      </c>
      <c r="EE25" s="13">
        <f>IF(DW25=8,10,0)</f>
        <v>0</v>
      </c>
      <c r="EF25" s="13">
        <f>IF(DW25=9,8,0)</f>
        <v>0</v>
      </c>
      <c r="EG25" s="13">
        <f>IF(DW25=10,7,0)</f>
        <v>0</v>
      </c>
      <c r="EH25" s="13">
        <f>IF(DW25=11,6,0)</f>
        <v>0</v>
      </c>
      <c r="EI25" s="13">
        <f>IF(DW25=12,5,0)</f>
        <v>0</v>
      </c>
      <c r="EJ25" s="13">
        <f>IF(DW25=13,4,0)</f>
        <v>0</v>
      </c>
      <c r="EK25" s="13">
        <f>IF(DW25=14,3,0)</f>
        <v>0</v>
      </c>
      <c r="EL25" s="13">
        <f>IF(DW25=15,2,0)</f>
        <v>0</v>
      </c>
      <c r="EM25" s="13">
        <f>IF(DW25=16,1,0)</f>
        <v>0</v>
      </c>
      <c r="EN25" s="13"/>
      <c r="EO25" s="13">
        <f>SUM(DX25:EM25)</f>
        <v>14</v>
      </c>
      <c r="EP25" s="46">
        <v>1</v>
      </c>
      <c r="EQ25" s="47">
        <v>23.5</v>
      </c>
      <c r="ER25" s="19">
        <f>EP25*60+EQ25</f>
        <v>83.5</v>
      </c>
      <c r="ES25" s="13">
        <f>RANK(ER25,ER15:ER33,1)</f>
        <v>3</v>
      </c>
      <c r="ET25" s="13">
        <f t="shared" si="20"/>
        <v>0</v>
      </c>
      <c r="EU25" s="13">
        <f>IF(ES25=2,18,0)</f>
        <v>0</v>
      </c>
      <c r="EV25" s="13">
        <f>IF(ES25=3,16,0)</f>
        <v>16</v>
      </c>
      <c r="EW25" s="13">
        <f>IF(ES25=4,14,0)</f>
        <v>0</v>
      </c>
      <c r="EX25" s="13">
        <f>IF(ES25=5,13,0)</f>
        <v>0</v>
      </c>
      <c r="EY25" s="13">
        <f>IF(ES25=6,12,0)</f>
        <v>0</v>
      </c>
      <c r="EZ25" s="13">
        <f>IF(ES25=7,11,0)</f>
        <v>0</v>
      </c>
      <c r="FA25" s="13">
        <f>IF(ES25=8,10,0)</f>
        <v>0</v>
      </c>
      <c r="FB25" s="13">
        <f>IF(ES25=9,8,0)</f>
        <v>0</v>
      </c>
      <c r="FC25" s="13">
        <f>IF(ES25=10,7,0)</f>
        <v>0</v>
      </c>
      <c r="FD25" s="13">
        <f>IF(ES25=11,6,0)</f>
        <v>0</v>
      </c>
      <c r="FE25" s="13">
        <f>IF(ES25=12,5,0)</f>
        <v>0</v>
      </c>
      <c r="FF25" s="13">
        <f>IF(ES25=13,4,0)</f>
        <v>0</v>
      </c>
      <c r="FG25" s="13">
        <f>IF(ES25=14,3,0)</f>
        <v>0</v>
      </c>
      <c r="FH25" s="13">
        <f>IF(ES25=15,2,0)</f>
        <v>0</v>
      </c>
      <c r="FI25" s="13">
        <f>IF(ES25=16,1,0)</f>
        <v>0</v>
      </c>
      <c r="FJ25" s="13"/>
      <c r="FK25" s="13">
        <f>SUM(ET25:FI25)</f>
        <v>16</v>
      </c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14">
        <f>AA25+BQ25+DS25+EO25+FK25+CM25</f>
        <v>91</v>
      </c>
      <c r="FW25" s="40">
        <f>RANK(FV25,FV15:FV33,0)</f>
        <v>3</v>
      </c>
      <c r="FX25" s="72">
        <v>3</v>
      </c>
    </row>
    <row r="26" spans="1:180" ht="14.25" customHeight="1">
      <c r="A26" s="52">
        <v>10</v>
      </c>
      <c r="B26" s="44" t="s">
        <v>16</v>
      </c>
      <c r="C26" s="54" t="s">
        <v>78</v>
      </c>
      <c r="D26" s="54">
        <v>1981</v>
      </c>
      <c r="E26" s="21" t="s">
        <v>8</v>
      </c>
      <c r="F26" s="46">
        <v>1</v>
      </c>
      <c r="G26" s="47">
        <v>18.5</v>
      </c>
      <c r="H26" s="19">
        <f>F26*60+G26</f>
        <v>78.5</v>
      </c>
      <c r="I26" s="13">
        <f>RANK(H26,H15:H33,1)</f>
        <v>7</v>
      </c>
      <c r="J26" s="13">
        <f t="shared" si="0"/>
        <v>0</v>
      </c>
      <c r="K26" s="13">
        <f t="shared" si="1"/>
        <v>0</v>
      </c>
      <c r="L26" s="13">
        <f t="shared" si="2"/>
        <v>0</v>
      </c>
      <c r="M26" s="13">
        <f t="shared" si="3"/>
        <v>0</v>
      </c>
      <c r="N26" s="13">
        <f t="shared" si="4"/>
        <v>0</v>
      </c>
      <c r="O26" s="13">
        <f t="shared" si="5"/>
        <v>0</v>
      </c>
      <c r="P26" s="13">
        <f t="shared" si="6"/>
        <v>11</v>
      </c>
      <c r="Q26" s="13">
        <f t="shared" si="7"/>
        <v>0</v>
      </c>
      <c r="R26" s="13">
        <f t="shared" si="8"/>
        <v>0</v>
      </c>
      <c r="S26" s="13">
        <f t="shared" si="9"/>
        <v>0</v>
      </c>
      <c r="T26" s="13">
        <f t="shared" si="10"/>
        <v>0</v>
      </c>
      <c r="U26" s="13">
        <f t="shared" si="11"/>
        <v>0</v>
      </c>
      <c r="V26" s="13">
        <f t="shared" si="12"/>
        <v>0</v>
      </c>
      <c r="W26" s="13">
        <f t="shared" si="13"/>
        <v>0</v>
      </c>
      <c r="X26" s="13">
        <f t="shared" si="14"/>
        <v>0</v>
      </c>
      <c r="Y26" s="13">
        <f t="shared" si="15"/>
        <v>0</v>
      </c>
      <c r="Z26" s="13"/>
      <c r="AA26" s="13">
        <f t="shared" si="16"/>
        <v>11</v>
      </c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46">
        <v>0</v>
      </c>
      <c r="AW26" s="56">
        <v>34.2</v>
      </c>
      <c r="AX26" s="38">
        <f>AV26*60+AW26</f>
        <v>34.2</v>
      </c>
      <c r="AY26" s="36">
        <f>RANK(AX26,AX15:AX33,1)</f>
        <v>6</v>
      </c>
      <c r="AZ26" s="36">
        <f t="shared" si="17"/>
        <v>0</v>
      </c>
      <c r="BA26" s="36">
        <f>IF(AY26=2,18,0)</f>
        <v>0</v>
      </c>
      <c r="BB26" s="36">
        <f>IF(AY26=3,16,0)</f>
        <v>0</v>
      </c>
      <c r="BC26" s="36">
        <f>IF(AY26=4,14,0)</f>
        <v>0</v>
      </c>
      <c r="BD26" s="36">
        <f>IF(AY26=5,13,0)</f>
        <v>0</v>
      </c>
      <c r="BE26" s="36">
        <f>IF(AY26=6,12,0)</f>
        <v>12</v>
      </c>
      <c r="BF26" s="36">
        <f>IF(AY26=7,11,0)</f>
        <v>0</v>
      </c>
      <c r="BG26" s="36">
        <f>IF(AY26=8,10,0)</f>
        <v>0</v>
      </c>
      <c r="BH26" s="36">
        <f>IF(AY26=9,8,0)</f>
        <v>0</v>
      </c>
      <c r="BI26" s="36">
        <f>IF(AY26=10,7,0)</f>
        <v>0</v>
      </c>
      <c r="BJ26" s="36">
        <f>IF(AY26=11,6,0)</f>
        <v>0</v>
      </c>
      <c r="BK26" s="36">
        <f>IF(AY26=12,5,0)</f>
        <v>0</v>
      </c>
      <c r="BL26" s="36">
        <f>IF(AY26=13,4,0)</f>
        <v>0</v>
      </c>
      <c r="BM26" s="36">
        <f>IF(AY26=14,3,0)</f>
        <v>0</v>
      </c>
      <c r="BN26" s="36">
        <f>IF(AY26=15,2,0)</f>
        <v>0</v>
      </c>
      <c r="BO26" s="36">
        <f>IF(AY26=16,1,0)</f>
        <v>0</v>
      </c>
      <c r="BP26" s="36"/>
      <c r="BQ26" s="36">
        <f>SUM(AZ26:BO26)</f>
        <v>12</v>
      </c>
      <c r="BR26" s="59">
        <v>0</v>
      </c>
      <c r="BS26" s="56">
        <v>21.4</v>
      </c>
      <c r="BT26" s="38">
        <f>BR26*60+BS26</f>
        <v>21.4</v>
      </c>
      <c r="BU26" s="36">
        <f>RANK(BT26,BT15:BT33,1)</f>
        <v>6</v>
      </c>
      <c r="BV26" s="13">
        <f>IF(BU26=1,20,0)</f>
        <v>0</v>
      </c>
      <c r="BW26" s="13">
        <f>IF(BU26=2,18,0)</f>
        <v>0</v>
      </c>
      <c r="BX26" s="13">
        <f>IF(BU26=3,16,0)</f>
        <v>0</v>
      </c>
      <c r="BY26" s="13">
        <f>IF(BU26=4,14,0)</f>
        <v>0</v>
      </c>
      <c r="BZ26" s="13">
        <f>IF(BU26=5,13,0)</f>
        <v>0</v>
      </c>
      <c r="CA26" s="13">
        <f>IF(BU26=6,12,0)</f>
        <v>12</v>
      </c>
      <c r="CB26" s="13">
        <f>IF(BU26=7,11,0)</f>
        <v>0</v>
      </c>
      <c r="CC26" s="13">
        <f>IF(BU26=8,10,0)</f>
        <v>0</v>
      </c>
      <c r="CD26" s="13">
        <f>IF(BU26=9,8,0)</f>
        <v>0</v>
      </c>
      <c r="CE26" s="13">
        <f>IF(BU26=10,7,0)</f>
        <v>0</v>
      </c>
      <c r="CF26" s="13">
        <f>IF(BU26=11,6,0)</f>
        <v>0</v>
      </c>
      <c r="CG26" s="13">
        <f>IF(BU26=12,5,0)</f>
        <v>0</v>
      </c>
      <c r="CH26" s="13">
        <f>IF(BU26=13,4,0)</f>
        <v>0</v>
      </c>
      <c r="CI26" s="13">
        <f>IF(BU26=14,3,0)</f>
        <v>0</v>
      </c>
      <c r="CJ26" s="13">
        <f>IF(BU26=15,2,0)</f>
        <v>0</v>
      </c>
      <c r="CK26" s="13">
        <f>IF(BU26=16,1,0)</f>
        <v>0</v>
      </c>
      <c r="CL26" s="13"/>
      <c r="CM26" s="13">
        <f>SUM(BV26:CK26)</f>
        <v>12</v>
      </c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46">
        <v>0</v>
      </c>
      <c r="CY26" s="47">
        <v>32.3</v>
      </c>
      <c r="CZ26" s="19">
        <f>CX26*60+CY26</f>
        <v>32.3</v>
      </c>
      <c r="DA26" s="13">
        <f>RANK(CZ26,CZ15:CZ33,1)</f>
        <v>5</v>
      </c>
      <c r="DB26" s="13">
        <f t="shared" si="18"/>
        <v>0</v>
      </c>
      <c r="DC26" s="13">
        <f>IF(DA26=2,18,0)</f>
        <v>0</v>
      </c>
      <c r="DD26" s="13">
        <f>IF(DA26=3,16,0)</f>
        <v>0</v>
      </c>
      <c r="DE26" s="13">
        <f>IF(DA26=4,14,0)</f>
        <v>0</v>
      </c>
      <c r="DF26" s="13">
        <f>IF(DA26=5,13,0)</f>
        <v>13</v>
      </c>
      <c r="DG26" s="13">
        <f>IF(DA26=6,12,0)</f>
        <v>0</v>
      </c>
      <c r="DH26" s="13">
        <f>IF(DA26=7,11,0)</f>
        <v>0</v>
      </c>
      <c r="DI26" s="13">
        <f>IF(DA26=8,10,0)</f>
        <v>0</v>
      </c>
      <c r="DJ26" s="13">
        <f>IF(DA26=9,8,0)</f>
        <v>0</v>
      </c>
      <c r="DK26" s="13">
        <f>IF(DA26=10,7,0)</f>
        <v>0</v>
      </c>
      <c r="DL26" s="13">
        <f>IF(DA26=11,6,0)</f>
        <v>0</v>
      </c>
      <c r="DM26" s="13">
        <f>IF(DA26=12,5,0)</f>
        <v>0</v>
      </c>
      <c r="DN26" s="13">
        <f>IF(DA26=13,4,0)</f>
        <v>0</v>
      </c>
      <c r="DO26" s="13">
        <f>IF(DA26=14,3,0)</f>
        <v>0</v>
      </c>
      <c r="DP26" s="13">
        <f>IF(DA26=15,2,0)</f>
        <v>0</v>
      </c>
      <c r="DQ26" s="13">
        <f>IF(DA26=16,1,0)</f>
        <v>0</v>
      </c>
      <c r="DR26" s="13"/>
      <c r="DS26" s="13">
        <f>SUM(DB26:DQ26)</f>
        <v>13</v>
      </c>
      <c r="DT26" s="46">
        <v>0</v>
      </c>
      <c r="DU26" s="47">
        <v>43.2</v>
      </c>
      <c r="DV26" s="19">
        <f>DT26*60+DU26</f>
        <v>43.2</v>
      </c>
      <c r="DW26" s="13">
        <f>RANK(DV26,DV15:DV33,1)</f>
        <v>6</v>
      </c>
      <c r="DX26" s="13">
        <f t="shared" si="19"/>
        <v>0</v>
      </c>
      <c r="DY26" s="13">
        <f>IF(DW26=2,18,0)</f>
        <v>0</v>
      </c>
      <c r="DZ26" s="13">
        <f>IF(DW26=3,16,0)</f>
        <v>0</v>
      </c>
      <c r="EA26" s="13">
        <f>IF(DW26=4,14,0)</f>
        <v>0</v>
      </c>
      <c r="EB26" s="13">
        <f>IF(DW26=5,13,0)</f>
        <v>0</v>
      </c>
      <c r="EC26" s="13">
        <f>IF(DW26=6,12,0)</f>
        <v>12</v>
      </c>
      <c r="ED26" s="13">
        <f>IF(DW26=7,11,0)</f>
        <v>0</v>
      </c>
      <c r="EE26" s="13">
        <f>IF(DW26=8,10,0)</f>
        <v>0</v>
      </c>
      <c r="EF26" s="13">
        <f>IF(DW26=9,8,0)</f>
        <v>0</v>
      </c>
      <c r="EG26" s="13">
        <f>IF(DW26=10,7,0)</f>
        <v>0</v>
      </c>
      <c r="EH26" s="13">
        <f>IF(DW26=11,6,0)</f>
        <v>0</v>
      </c>
      <c r="EI26" s="13">
        <f>IF(DW26=12,5,0)</f>
        <v>0</v>
      </c>
      <c r="EJ26" s="13">
        <f>IF(DW26=13,4,0)</f>
        <v>0</v>
      </c>
      <c r="EK26" s="13">
        <f>IF(DW26=14,3,0)</f>
        <v>0</v>
      </c>
      <c r="EL26" s="13">
        <f>IF(DW26=15,2,0)</f>
        <v>0</v>
      </c>
      <c r="EM26" s="13">
        <f>IF(DW26=16,1,0)</f>
        <v>0</v>
      </c>
      <c r="EN26" s="13"/>
      <c r="EO26" s="13">
        <f>SUM(DX26:EM26)</f>
        <v>12</v>
      </c>
      <c r="EP26" s="46">
        <v>1</v>
      </c>
      <c r="EQ26" s="47">
        <v>34.4</v>
      </c>
      <c r="ER26" s="19">
        <f>EP26*60+EQ26</f>
        <v>94.4</v>
      </c>
      <c r="ES26" s="13">
        <f>RANK(ER26,ER15:ER33,1)</f>
        <v>13</v>
      </c>
      <c r="ET26" s="13">
        <f t="shared" si="20"/>
        <v>0</v>
      </c>
      <c r="EU26" s="13">
        <f>IF(ES26=2,18,0)</f>
        <v>0</v>
      </c>
      <c r="EV26" s="13">
        <f>IF(ES26=3,16,0)</f>
        <v>0</v>
      </c>
      <c r="EW26" s="13">
        <f>IF(ES26=4,14,0)</f>
        <v>0</v>
      </c>
      <c r="EX26" s="13">
        <f>IF(ES26=5,13,0)</f>
        <v>0</v>
      </c>
      <c r="EY26" s="13">
        <f>IF(ES26=6,12,0)</f>
        <v>0</v>
      </c>
      <c r="EZ26" s="13">
        <f>IF(ES26=7,11,0)</f>
        <v>0</v>
      </c>
      <c r="FA26" s="13">
        <f>IF(ES26=8,10,0)</f>
        <v>0</v>
      </c>
      <c r="FB26" s="13">
        <f>IF(ES26=9,8,0)</f>
        <v>0</v>
      </c>
      <c r="FC26" s="13">
        <f>IF(ES26=10,7,0)</f>
        <v>0</v>
      </c>
      <c r="FD26" s="13">
        <f>IF(ES26=11,6,0)</f>
        <v>0</v>
      </c>
      <c r="FE26" s="13">
        <f>IF(ES26=12,5,0)</f>
        <v>0</v>
      </c>
      <c r="FF26" s="13">
        <f>IF(ES26=13,4,0)</f>
        <v>4</v>
      </c>
      <c r="FG26" s="13">
        <f>IF(ES26=14,3,0)</f>
        <v>0</v>
      </c>
      <c r="FH26" s="13">
        <f>IF(ES26=15,2,0)</f>
        <v>0</v>
      </c>
      <c r="FI26" s="13">
        <f>IF(ES26=16,1,0)</f>
        <v>0</v>
      </c>
      <c r="FJ26" s="13"/>
      <c r="FK26" s="13">
        <f>SUM(ET26:FI26)</f>
        <v>4</v>
      </c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14">
        <f>AA26+BQ26+DS26+EO26+FK26+CM26</f>
        <v>64</v>
      </c>
      <c r="FW26" s="40">
        <f>RANK(FV26,FV15:FV33,0)</f>
        <v>7</v>
      </c>
      <c r="FX26" s="73"/>
    </row>
    <row r="27" spans="1:180" ht="14.25" customHeight="1">
      <c r="A27" s="52">
        <v>11</v>
      </c>
      <c r="B27" s="44" t="s">
        <v>23</v>
      </c>
      <c r="C27" s="54" t="s">
        <v>70</v>
      </c>
      <c r="D27" s="54">
        <v>1993</v>
      </c>
      <c r="E27" s="21" t="s">
        <v>8</v>
      </c>
      <c r="F27" s="46">
        <v>1</v>
      </c>
      <c r="G27" s="47">
        <v>19.3</v>
      </c>
      <c r="H27" s="19">
        <f>F27*60+G27</f>
        <v>79.3</v>
      </c>
      <c r="I27" s="13">
        <f>RANK(H27,H15:H33,1)</f>
        <v>9</v>
      </c>
      <c r="J27" s="13">
        <f t="shared" si="0"/>
        <v>0</v>
      </c>
      <c r="K27" s="13">
        <f t="shared" si="1"/>
        <v>0</v>
      </c>
      <c r="L27" s="13">
        <f t="shared" si="2"/>
        <v>0</v>
      </c>
      <c r="M27" s="13">
        <f t="shared" si="3"/>
        <v>0</v>
      </c>
      <c r="N27" s="13">
        <f t="shared" si="4"/>
        <v>0</v>
      </c>
      <c r="O27" s="13">
        <f t="shared" si="5"/>
        <v>0</v>
      </c>
      <c r="P27" s="13">
        <f t="shared" si="6"/>
        <v>0</v>
      </c>
      <c r="Q27" s="13">
        <f t="shared" si="7"/>
        <v>0</v>
      </c>
      <c r="R27" s="13">
        <f t="shared" si="8"/>
        <v>8</v>
      </c>
      <c r="S27" s="13">
        <f t="shared" si="9"/>
        <v>0</v>
      </c>
      <c r="T27" s="13">
        <f t="shared" si="10"/>
        <v>0</v>
      </c>
      <c r="U27" s="13">
        <f t="shared" si="11"/>
        <v>0</v>
      </c>
      <c r="V27" s="13">
        <f t="shared" si="12"/>
        <v>0</v>
      </c>
      <c r="W27" s="13">
        <f t="shared" si="13"/>
        <v>0</v>
      </c>
      <c r="X27" s="13">
        <f t="shared" si="14"/>
        <v>0</v>
      </c>
      <c r="Y27" s="13">
        <f t="shared" si="15"/>
        <v>0</v>
      </c>
      <c r="Z27" s="13"/>
      <c r="AA27" s="13">
        <f t="shared" si="16"/>
        <v>8</v>
      </c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46">
        <v>0</v>
      </c>
      <c r="AW27" s="56">
        <v>35.2</v>
      </c>
      <c r="AX27" s="38">
        <f>AV27*60+AW27</f>
        <v>35.2</v>
      </c>
      <c r="AY27" s="36">
        <f>RANK(AX27,AX15:AX33,1)</f>
        <v>11</v>
      </c>
      <c r="AZ27" s="36">
        <f t="shared" si="17"/>
        <v>0</v>
      </c>
      <c r="BA27" s="36">
        <f>IF(AY27=2,18,0)</f>
        <v>0</v>
      </c>
      <c r="BB27" s="36">
        <f>IF(AY27=3,16,0)</f>
        <v>0</v>
      </c>
      <c r="BC27" s="36">
        <f>IF(AY27=4,14,0)</f>
        <v>0</v>
      </c>
      <c r="BD27" s="36">
        <f>IF(AY27=5,13,0)</f>
        <v>0</v>
      </c>
      <c r="BE27" s="36">
        <f>IF(AY27=6,12,0)</f>
        <v>0</v>
      </c>
      <c r="BF27" s="36">
        <f>IF(AY27=7,11,0)</f>
        <v>0</v>
      </c>
      <c r="BG27" s="36">
        <f>IF(AY27=8,10,0)</f>
        <v>0</v>
      </c>
      <c r="BH27" s="36">
        <f>IF(AY27=9,8,0)</f>
        <v>0</v>
      </c>
      <c r="BI27" s="36">
        <f>IF(AY27=10,7,0)</f>
        <v>0</v>
      </c>
      <c r="BJ27" s="36">
        <f>IF(AY27=11,6,0)</f>
        <v>6</v>
      </c>
      <c r="BK27" s="36">
        <f>IF(AY27=12,5,0)</f>
        <v>0</v>
      </c>
      <c r="BL27" s="36">
        <f>IF(AY27=13,4,0)</f>
        <v>0</v>
      </c>
      <c r="BM27" s="36">
        <f>IF(AY27=14,3,0)</f>
        <v>0</v>
      </c>
      <c r="BN27" s="36">
        <f>IF(AY27=15,2,0)</f>
        <v>0</v>
      </c>
      <c r="BO27" s="36">
        <f>IF(AY27=16,1,0)</f>
        <v>0</v>
      </c>
      <c r="BP27" s="36"/>
      <c r="BQ27" s="36">
        <f>SUM(AZ27:BO27)</f>
        <v>6</v>
      </c>
      <c r="BR27" s="59">
        <v>0</v>
      </c>
      <c r="BS27" s="56">
        <v>23.7</v>
      </c>
      <c r="BT27" s="38">
        <f>BR27*60+BS27</f>
        <v>23.7</v>
      </c>
      <c r="BU27" s="36">
        <f>RANK(BT27,BT15:BT33,1)</f>
        <v>14</v>
      </c>
      <c r="BV27" s="13">
        <f>IF(BU27=1,20,0)</f>
        <v>0</v>
      </c>
      <c r="BW27" s="13">
        <f>IF(BU27=2,18,0)</f>
        <v>0</v>
      </c>
      <c r="BX27" s="13">
        <f>IF(BU27=3,16,0)</f>
        <v>0</v>
      </c>
      <c r="BY27" s="13">
        <f>IF(BU27=4,14,0)</f>
        <v>0</v>
      </c>
      <c r="BZ27" s="13">
        <f>IF(BU27=5,13,0)</f>
        <v>0</v>
      </c>
      <c r="CA27" s="13">
        <f>IF(BU27=6,12,0)</f>
        <v>0</v>
      </c>
      <c r="CB27" s="13">
        <f>IF(BU27=7,11,0)</f>
        <v>0</v>
      </c>
      <c r="CC27" s="13">
        <f>IF(BU27=8,10,0)</f>
        <v>0</v>
      </c>
      <c r="CD27" s="13">
        <f>IF(BU27=9,8,0)</f>
        <v>0</v>
      </c>
      <c r="CE27" s="13">
        <f>IF(BU27=10,7,0)</f>
        <v>0</v>
      </c>
      <c r="CF27" s="13">
        <f>IF(BU27=11,6,0)</f>
        <v>0</v>
      </c>
      <c r="CG27" s="13">
        <f>IF(BU27=12,5,0)</f>
        <v>0</v>
      </c>
      <c r="CH27" s="13">
        <f>IF(BU27=13,4,0)</f>
        <v>0</v>
      </c>
      <c r="CI27" s="13">
        <f>IF(BU27=14,3,0)</f>
        <v>3</v>
      </c>
      <c r="CJ27" s="13">
        <f>IF(BU27=15,2,0)</f>
        <v>0</v>
      </c>
      <c r="CK27" s="13">
        <f>IF(BU27=16,1,0)</f>
        <v>0</v>
      </c>
      <c r="CL27" s="13"/>
      <c r="CM27" s="13">
        <f>SUM(BV27:CK27)</f>
        <v>3</v>
      </c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46">
        <v>0</v>
      </c>
      <c r="CY27" s="47">
        <v>35.8</v>
      </c>
      <c r="CZ27" s="19">
        <f>CX27*60+CY27</f>
        <v>35.8</v>
      </c>
      <c r="DA27" s="13">
        <f>RANK(CZ27,CZ15:CZ33,1)</f>
        <v>13</v>
      </c>
      <c r="DB27" s="13">
        <f t="shared" si="18"/>
        <v>0</v>
      </c>
      <c r="DC27" s="13">
        <f>IF(DA27=2,18,0)</f>
        <v>0</v>
      </c>
      <c r="DD27" s="13">
        <f>IF(DA27=3,16,0)</f>
        <v>0</v>
      </c>
      <c r="DE27" s="13">
        <f>IF(DA27=4,14,0)</f>
        <v>0</v>
      </c>
      <c r="DF27" s="13">
        <f>IF(DA27=5,13,0)</f>
        <v>0</v>
      </c>
      <c r="DG27" s="13">
        <f>IF(DA27=6,12,0)</f>
        <v>0</v>
      </c>
      <c r="DH27" s="13">
        <f>IF(DA27=7,11,0)</f>
        <v>0</v>
      </c>
      <c r="DI27" s="13">
        <f>IF(DA27=8,10,0)</f>
        <v>0</v>
      </c>
      <c r="DJ27" s="13">
        <f>IF(DA27=9,8,0)</f>
        <v>0</v>
      </c>
      <c r="DK27" s="13">
        <f>IF(DA27=10,7,0)</f>
        <v>0</v>
      </c>
      <c r="DL27" s="13">
        <f>IF(DA27=11,6,0)</f>
        <v>0</v>
      </c>
      <c r="DM27" s="13">
        <f>IF(DA27=12,5,0)</f>
        <v>0</v>
      </c>
      <c r="DN27" s="13">
        <f>IF(DA27=13,4,0)</f>
        <v>4</v>
      </c>
      <c r="DO27" s="13">
        <f>IF(DA27=14,3,0)</f>
        <v>0</v>
      </c>
      <c r="DP27" s="13">
        <f>IF(DA27=15,2,0)</f>
        <v>0</v>
      </c>
      <c r="DQ27" s="13">
        <f>IF(DA27=16,1,0)</f>
        <v>0</v>
      </c>
      <c r="DR27" s="13"/>
      <c r="DS27" s="13">
        <f>SUM(DB27:DQ27)</f>
        <v>4</v>
      </c>
      <c r="DT27" s="46">
        <v>0</v>
      </c>
      <c r="DU27" s="47">
        <v>45.8</v>
      </c>
      <c r="DV27" s="19">
        <f>DT27*60+DU27</f>
        <v>45.8</v>
      </c>
      <c r="DW27" s="13">
        <f>RANK(DV27,DV15:DV33,1)</f>
        <v>12</v>
      </c>
      <c r="DX27" s="13">
        <f t="shared" si="19"/>
        <v>0</v>
      </c>
      <c r="DY27" s="13">
        <f>IF(DW27=2,18,0)</f>
        <v>0</v>
      </c>
      <c r="DZ27" s="13">
        <f>IF(DW27=3,16,0)</f>
        <v>0</v>
      </c>
      <c r="EA27" s="13">
        <f>IF(DW27=4,14,0)</f>
        <v>0</v>
      </c>
      <c r="EB27" s="13">
        <f>IF(DW27=5,13,0)</f>
        <v>0</v>
      </c>
      <c r="EC27" s="13">
        <f>IF(DW27=6,12,0)</f>
        <v>0</v>
      </c>
      <c r="ED27" s="13">
        <f>IF(DW27=7,11,0)</f>
        <v>0</v>
      </c>
      <c r="EE27" s="13">
        <f>IF(DW27=8,10,0)</f>
        <v>0</v>
      </c>
      <c r="EF27" s="13">
        <f>IF(DW27=9,8,0)</f>
        <v>0</v>
      </c>
      <c r="EG27" s="13">
        <f>IF(DW27=10,7,0)</f>
        <v>0</v>
      </c>
      <c r="EH27" s="13">
        <f>IF(DW27=11,6,0)</f>
        <v>0</v>
      </c>
      <c r="EI27" s="13">
        <f>IF(DW27=12,5,0)</f>
        <v>5</v>
      </c>
      <c r="EJ27" s="13">
        <f>IF(DW27=13,4,0)</f>
        <v>0</v>
      </c>
      <c r="EK27" s="13">
        <f>IF(DW27=14,3,0)</f>
        <v>0</v>
      </c>
      <c r="EL27" s="13">
        <f>IF(DW27=15,2,0)</f>
        <v>0</v>
      </c>
      <c r="EM27" s="13">
        <f>IF(DW27=16,1,0)</f>
        <v>0</v>
      </c>
      <c r="EN27" s="13"/>
      <c r="EO27" s="13">
        <f>SUM(DX27:EM27)</f>
        <v>5</v>
      </c>
      <c r="EP27" s="46">
        <v>1</v>
      </c>
      <c r="EQ27" s="47">
        <v>31.8</v>
      </c>
      <c r="ER27" s="19">
        <f>EP27*60+EQ27</f>
        <v>91.8</v>
      </c>
      <c r="ES27" s="13">
        <f>RANK(ER27,ER15:ER33,1)</f>
        <v>10</v>
      </c>
      <c r="ET27" s="13">
        <f t="shared" si="20"/>
        <v>0</v>
      </c>
      <c r="EU27" s="13">
        <f>IF(ES27=2,18,0)</f>
        <v>0</v>
      </c>
      <c r="EV27" s="13">
        <f>IF(ES27=3,16,0)</f>
        <v>0</v>
      </c>
      <c r="EW27" s="13">
        <f>IF(ES27=4,14,0)</f>
        <v>0</v>
      </c>
      <c r="EX27" s="13">
        <f>IF(ES27=5,13,0)</f>
        <v>0</v>
      </c>
      <c r="EY27" s="13">
        <f>IF(ES27=6,12,0)</f>
        <v>0</v>
      </c>
      <c r="EZ27" s="13">
        <f>IF(ES27=7,11,0)</f>
        <v>0</v>
      </c>
      <c r="FA27" s="13">
        <f>IF(ES27=8,10,0)</f>
        <v>0</v>
      </c>
      <c r="FB27" s="13">
        <f>IF(ES27=9,8,0)</f>
        <v>0</v>
      </c>
      <c r="FC27" s="13">
        <f>IF(ES27=10,7,0)</f>
        <v>7</v>
      </c>
      <c r="FD27" s="13">
        <f>IF(ES27=11,6,0)</f>
        <v>0</v>
      </c>
      <c r="FE27" s="13">
        <f>IF(ES27=12,5,0)</f>
        <v>0</v>
      </c>
      <c r="FF27" s="13">
        <f>IF(ES27=13,4,0)</f>
        <v>0</v>
      </c>
      <c r="FG27" s="13">
        <f>IF(ES27=14,3,0)</f>
        <v>0</v>
      </c>
      <c r="FH27" s="13">
        <f>IF(ES27=15,2,0)</f>
        <v>0</v>
      </c>
      <c r="FI27" s="13">
        <f>IF(ES27=16,1,0)</f>
        <v>0</v>
      </c>
      <c r="FJ27" s="13"/>
      <c r="FK27" s="13">
        <f>SUM(ET27:FI27)</f>
        <v>7</v>
      </c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14">
        <f>AA27+BQ27+DS27+EO27+FK27+CM27</f>
        <v>33</v>
      </c>
      <c r="FW27" s="40">
        <f>RANK(FV27,FV15:FV33,0)</f>
        <v>12</v>
      </c>
      <c r="FX27" s="73"/>
    </row>
    <row r="28" spans="1:180" ht="14.25" customHeight="1" thickBot="1">
      <c r="A28" s="52">
        <v>12</v>
      </c>
      <c r="B28" s="44" t="s">
        <v>24</v>
      </c>
      <c r="C28" s="54" t="s">
        <v>79</v>
      </c>
      <c r="D28" s="54">
        <v>1992</v>
      </c>
      <c r="E28" s="21" t="s">
        <v>8</v>
      </c>
      <c r="F28" s="46">
        <v>1</v>
      </c>
      <c r="G28" s="47">
        <v>18.3</v>
      </c>
      <c r="H28" s="19">
        <f>F28*60+G28</f>
        <v>78.3</v>
      </c>
      <c r="I28" s="13">
        <f>RANK(H28,H15:H33,1)</f>
        <v>6</v>
      </c>
      <c r="J28" s="13">
        <f t="shared" si="0"/>
        <v>0</v>
      </c>
      <c r="K28" s="13">
        <f t="shared" si="1"/>
        <v>0</v>
      </c>
      <c r="L28" s="13">
        <f t="shared" si="2"/>
        <v>0</v>
      </c>
      <c r="M28" s="13">
        <f t="shared" si="3"/>
        <v>0</v>
      </c>
      <c r="N28" s="13">
        <f t="shared" si="4"/>
        <v>0</v>
      </c>
      <c r="O28" s="13">
        <f t="shared" si="5"/>
        <v>12</v>
      </c>
      <c r="P28" s="13">
        <f t="shared" si="6"/>
        <v>0</v>
      </c>
      <c r="Q28" s="13">
        <f t="shared" si="7"/>
        <v>0</v>
      </c>
      <c r="R28" s="13">
        <f t="shared" si="8"/>
        <v>0</v>
      </c>
      <c r="S28" s="13">
        <f t="shared" si="9"/>
        <v>0</v>
      </c>
      <c r="T28" s="13">
        <f t="shared" si="10"/>
        <v>0</v>
      </c>
      <c r="U28" s="13">
        <f t="shared" si="11"/>
        <v>0</v>
      </c>
      <c r="V28" s="13">
        <f t="shared" si="12"/>
        <v>0</v>
      </c>
      <c r="W28" s="13">
        <f t="shared" si="13"/>
        <v>0</v>
      </c>
      <c r="X28" s="13">
        <f t="shared" si="14"/>
        <v>0</v>
      </c>
      <c r="Y28" s="13">
        <f t="shared" si="15"/>
        <v>0</v>
      </c>
      <c r="Z28" s="13"/>
      <c r="AA28" s="13">
        <f t="shared" si="16"/>
        <v>12</v>
      </c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46">
        <v>0</v>
      </c>
      <c r="AW28" s="56">
        <v>36.4</v>
      </c>
      <c r="AX28" s="38">
        <f>AV28*60+AW28</f>
        <v>36.4</v>
      </c>
      <c r="AY28" s="36">
        <f>RANK(AX28,AX15:AX33,1)</f>
        <v>14</v>
      </c>
      <c r="AZ28" s="36">
        <f t="shared" si="17"/>
        <v>0</v>
      </c>
      <c r="BA28" s="36">
        <f>IF(AY28=2,18,0)</f>
        <v>0</v>
      </c>
      <c r="BB28" s="36">
        <f>IF(AY28=3,16,0)</f>
        <v>0</v>
      </c>
      <c r="BC28" s="36">
        <f>IF(AY28=4,14,0)</f>
        <v>0</v>
      </c>
      <c r="BD28" s="36">
        <f>IF(AY28=5,13,0)</f>
        <v>0</v>
      </c>
      <c r="BE28" s="36">
        <f>IF(AY28=6,12,0)</f>
        <v>0</v>
      </c>
      <c r="BF28" s="36">
        <f>IF(AY28=7,11,0)</f>
        <v>0</v>
      </c>
      <c r="BG28" s="36">
        <f>IF(AY28=8,10,0)</f>
        <v>0</v>
      </c>
      <c r="BH28" s="36">
        <f>IF(AY28=9,8,0)</f>
        <v>0</v>
      </c>
      <c r="BI28" s="36">
        <f>IF(AY28=10,7,0)</f>
        <v>0</v>
      </c>
      <c r="BJ28" s="36">
        <f>IF(AY28=11,6,0)</f>
        <v>0</v>
      </c>
      <c r="BK28" s="36">
        <f>IF(AY28=12,5,0)</f>
        <v>0</v>
      </c>
      <c r="BL28" s="36">
        <f>IF(AY28=13,4,0)</f>
        <v>0</v>
      </c>
      <c r="BM28" s="36">
        <f>IF(AY28=14,3,0)</f>
        <v>3</v>
      </c>
      <c r="BN28" s="36">
        <f>IF(AY28=15,2,0)</f>
        <v>0</v>
      </c>
      <c r="BO28" s="36">
        <f>IF(AY28=16,1,0)</f>
        <v>0</v>
      </c>
      <c r="BP28" s="36"/>
      <c r="BQ28" s="36">
        <f>SUM(AZ28:BO28)</f>
        <v>3</v>
      </c>
      <c r="BR28" s="59">
        <v>0</v>
      </c>
      <c r="BS28" s="56">
        <v>23.9</v>
      </c>
      <c r="BT28" s="38">
        <f>BR28*60+BS28</f>
        <v>23.9</v>
      </c>
      <c r="BU28" s="36">
        <f>RANK(BT28,BT15:BT33,1)</f>
        <v>15</v>
      </c>
      <c r="BV28" s="13">
        <f>IF(BU28=1,20,0)</f>
        <v>0</v>
      </c>
      <c r="BW28" s="13">
        <f>IF(BU28=2,18,0)</f>
        <v>0</v>
      </c>
      <c r="BX28" s="13">
        <f>IF(BU28=3,16,0)</f>
        <v>0</v>
      </c>
      <c r="BY28" s="13">
        <f>IF(BU28=4,14,0)</f>
        <v>0</v>
      </c>
      <c r="BZ28" s="13">
        <f>IF(BU28=5,13,0)</f>
        <v>0</v>
      </c>
      <c r="CA28" s="13">
        <f>IF(BU28=6,12,0)</f>
        <v>0</v>
      </c>
      <c r="CB28" s="13">
        <f>IF(BU28=7,11,0)</f>
        <v>0</v>
      </c>
      <c r="CC28" s="13">
        <f>IF(BU28=8,10,0)</f>
        <v>0</v>
      </c>
      <c r="CD28" s="13">
        <f>IF(BU28=9,8,0)</f>
        <v>0</v>
      </c>
      <c r="CE28" s="13">
        <f>IF(BU28=10,7,0)</f>
        <v>0</v>
      </c>
      <c r="CF28" s="13">
        <f>IF(BU28=11,6,0)</f>
        <v>0</v>
      </c>
      <c r="CG28" s="13">
        <f>IF(BU28=12,5,0)</f>
        <v>0</v>
      </c>
      <c r="CH28" s="13">
        <f>IF(BU28=13,4,0)</f>
        <v>0</v>
      </c>
      <c r="CI28" s="13">
        <f>IF(BU28=14,3,0)</f>
        <v>0</v>
      </c>
      <c r="CJ28" s="13">
        <f>IF(BU28=15,2,0)</f>
        <v>2</v>
      </c>
      <c r="CK28" s="13">
        <f>IF(BU28=16,1,0)</f>
        <v>0</v>
      </c>
      <c r="CL28" s="13"/>
      <c r="CM28" s="13">
        <f>SUM(BV28:CK28)</f>
        <v>2</v>
      </c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46">
        <v>0</v>
      </c>
      <c r="CY28" s="56">
        <v>35.7</v>
      </c>
      <c r="CZ28" s="38">
        <f>CX28*60+CY28</f>
        <v>35.7</v>
      </c>
      <c r="DA28" s="36">
        <f>RANK(CZ28,CZ15:CZ33,1)</f>
        <v>12</v>
      </c>
      <c r="DB28" s="36">
        <f t="shared" si="18"/>
        <v>0</v>
      </c>
      <c r="DC28" s="36">
        <f>IF(DA28=2,18,0)</f>
        <v>0</v>
      </c>
      <c r="DD28" s="36">
        <f>IF(DA28=3,16,0)</f>
        <v>0</v>
      </c>
      <c r="DE28" s="36">
        <f>IF(DA28=4,14,0)</f>
        <v>0</v>
      </c>
      <c r="DF28" s="36">
        <f>IF(DA28=5,13,0)</f>
        <v>0</v>
      </c>
      <c r="DG28" s="36">
        <f>IF(DA28=6,12,0)</f>
        <v>0</v>
      </c>
      <c r="DH28" s="36">
        <f>IF(DA28=7,11,0)</f>
        <v>0</v>
      </c>
      <c r="DI28" s="36">
        <f>IF(DA28=8,10,0)</f>
        <v>0</v>
      </c>
      <c r="DJ28" s="36">
        <f>IF(DA28=9,8,0)</f>
        <v>0</v>
      </c>
      <c r="DK28" s="36">
        <f>IF(DA28=10,7,0)</f>
        <v>0</v>
      </c>
      <c r="DL28" s="36">
        <f>IF(DA28=11,6,0)</f>
        <v>0</v>
      </c>
      <c r="DM28" s="36">
        <f>IF(DA28=12,5,0)</f>
        <v>5</v>
      </c>
      <c r="DN28" s="36">
        <f>IF(DA28=13,4,0)</f>
        <v>0</v>
      </c>
      <c r="DO28" s="36">
        <f>IF(DA28=14,3,0)</f>
        <v>0</v>
      </c>
      <c r="DP28" s="36">
        <f>IF(DA28=15,2,0)</f>
        <v>0</v>
      </c>
      <c r="DQ28" s="36">
        <f>IF(DA28=16,1,0)</f>
        <v>0</v>
      </c>
      <c r="DR28" s="36"/>
      <c r="DS28" s="36">
        <f>SUM(DB28:DQ28)</f>
        <v>5</v>
      </c>
      <c r="DT28" s="46">
        <v>0</v>
      </c>
      <c r="DU28" s="47">
        <v>44.9</v>
      </c>
      <c r="DV28" s="19">
        <f>DT28*60+DU28</f>
        <v>44.9</v>
      </c>
      <c r="DW28" s="13">
        <f>RANK(DV28,DV15:DV33,1)</f>
        <v>10</v>
      </c>
      <c r="DX28" s="13">
        <f t="shared" si="19"/>
        <v>0</v>
      </c>
      <c r="DY28" s="13">
        <f>IF(DW28=2,18,0)</f>
        <v>0</v>
      </c>
      <c r="DZ28" s="13">
        <f>IF(DW28=3,16,0)</f>
        <v>0</v>
      </c>
      <c r="EA28" s="13">
        <f>IF(DW28=4,14,0)</f>
        <v>0</v>
      </c>
      <c r="EB28" s="13">
        <f>IF(DW28=5,13,0)</f>
        <v>0</v>
      </c>
      <c r="EC28" s="13">
        <f>IF(DW28=6,12,0)</f>
        <v>0</v>
      </c>
      <c r="ED28" s="13">
        <f>IF(DW28=7,11,0)</f>
        <v>0</v>
      </c>
      <c r="EE28" s="13">
        <f>IF(DW28=8,10,0)</f>
        <v>0</v>
      </c>
      <c r="EF28" s="13">
        <f>IF(DW28=9,8,0)</f>
        <v>0</v>
      </c>
      <c r="EG28" s="13">
        <f>IF(DW28=10,7,0)</f>
        <v>7</v>
      </c>
      <c r="EH28" s="13">
        <f>IF(DW28=11,6,0)</f>
        <v>0</v>
      </c>
      <c r="EI28" s="13">
        <f>IF(DW28=12,5,0)</f>
        <v>0</v>
      </c>
      <c r="EJ28" s="13">
        <f>IF(DW28=13,4,0)</f>
        <v>0</v>
      </c>
      <c r="EK28" s="13">
        <f>IF(DW28=14,3,0)</f>
        <v>0</v>
      </c>
      <c r="EL28" s="13">
        <f>IF(DW28=15,2,0)</f>
        <v>0</v>
      </c>
      <c r="EM28" s="13">
        <f>IF(DW28=16,1,0)</f>
        <v>0</v>
      </c>
      <c r="EN28" s="13"/>
      <c r="EO28" s="13">
        <f>SUM(DX28:EM28)</f>
        <v>7</v>
      </c>
      <c r="EP28" s="46">
        <v>1</v>
      </c>
      <c r="EQ28" s="47">
        <v>42.6</v>
      </c>
      <c r="ER28" s="19">
        <f>EP28*60+EQ28</f>
        <v>102.6</v>
      </c>
      <c r="ES28" s="13">
        <f>RANK(ER28,ER15:ER33,1)</f>
        <v>15</v>
      </c>
      <c r="ET28" s="13">
        <f t="shared" si="20"/>
        <v>0</v>
      </c>
      <c r="EU28" s="13">
        <f>IF(ES28=2,18,0)</f>
        <v>0</v>
      </c>
      <c r="EV28" s="13">
        <f>IF(ES28=3,16,0)</f>
        <v>0</v>
      </c>
      <c r="EW28" s="13">
        <f>IF(ES28=4,14,0)</f>
        <v>0</v>
      </c>
      <c r="EX28" s="13">
        <f>IF(ES28=5,13,0)</f>
        <v>0</v>
      </c>
      <c r="EY28" s="13">
        <f>IF(ES28=6,12,0)</f>
        <v>0</v>
      </c>
      <c r="EZ28" s="13">
        <f>IF(ES28=7,11,0)</f>
        <v>0</v>
      </c>
      <c r="FA28" s="13">
        <f>IF(ES28=8,10,0)</f>
        <v>0</v>
      </c>
      <c r="FB28" s="13">
        <f>IF(ES28=9,8,0)</f>
        <v>0</v>
      </c>
      <c r="FC28" s="13">
        <f>IF(ES28=10,7,0)</f>
        <v>0</v>
      </c>
      <c r="FD28" s="13">
        <f>IF(ES28=11,6,0)</f>
        <v>0</v>
      </c>
      <c r="FE28" s="13">
        <f>IF(ES28=12,5,0)</f>
        <v>0</v>
      </c>
      <c r="FF28" s="13">
        <f>IF(ES28=13,4,0)</f>
        <v>0</v>
      </c>
      <c r="FG28" s="13">
        <f>IF(ES28=14,3,0)</f>
        <v>0</v>
      </c>
      <c r="FH28" s="13">
        <f>IF(ES28=15,2,0)</f>
        <v>2</v>
      </c>
      <c r="FI28" s="13">
        <f>IF(ES28=16,1,0)</f>
        <v>0</v>
      </c>
      <c r="FJ28" s="13"/>
      <c r="FK28" s="13">
        <f>SUM(ET28:FI28)</f>
        <v>2</v>
      </c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14">
        <f>AA28+BQ28+DS28+EO28+FK28+CM28</f>
        <v>31</v>
      </c>
      <c r="FW28" s="40">
        <f>RANK(FV28,FV15:FV33,0)</f>
        <v>13</v>
      </c>
      <c r="FX28" s="74"/>
    </row>
    <row r="29" spans="1:179" ht="14.25" customHeight="1" thickBot="1">
      <c r="A29" s="53"/>
      <c r="B29" s="51"/>
      <c r="C29" s="49"/>
      <c r="D29" s="49"/>
      <c r="F29" s="49"/>
      <c r="G29" s="49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V29" s="49"/>
      <c r="AW29" s="57"/>
      <c r="AX29" s="58"/>
      <c r="AY29" s="58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57"/>
      <c r="BS29" s="57"/>
      <c r="BT29" s="58"/>
      <c r="BU29" s="58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X29" s="49"/>
      <c r="CY29" s="57"/>
      <c r="CZ29" s="58"/>
      <c r="DA29" s="58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49"/>
      <c r="DU29" s="49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49"/>
      <c r="EQ29" s="49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V29" s="26"/>
      <c r="FW29" s="26"/>
    </row>
    <row r="30" spans="1:180" ht="14.25" customHeight="1">
      <c r="A30" s="52">
        <v>13</v>
      </c>
      <c r="B30" s="44" t="s">
        <v>22</v>
      </c>
      <c r="C30" s="54" t="s">
        <v>63</v>
      </c>
      <c r="D30" s="54">
        <v>1995</v>
      </c>
      <c r="E30" s="21" t="s">
        <v>8</v>
      </c>
      <c r="F30" s="46">
        <v>1</v>
      </c>
      <c r="G30" s="47">
        <v>12.3</v>
      </c>
      <c r="H30" s="19">
        <f>F30*60+G30</f>
        <v>72.3</v>
      </c>
      <c r="I30" s="13">
        <f>RANK(H30,H15:H33,1)</f>
        <v>1</v>
      </c>
      <c r="J30" s="13">
        <f t="shared" si="0"/>
        <v>20</v>
      </c>
      <c r="K30" s="13">
        <f>IF(I30=2,18,0)</f>
        <v>0</v>
      </c>
      <c r="L30" s="13">
        <f>IF(I30=3,16,0)</f>
        <v>0</v>
      </c>
      <c r="M30" s="13">
        <f>IF(I30=4,14,0)</f>
        <v>0</v>
      </c>
      <c r="N30" s="13">
        <f>IF(I30=5,13,0)</f>
        <v>0</v>
      </c>
      <c r="O30" s="13">
        <f>IF(I30=6,12,0)</f>
        <v>0</v>
      </c>
      <c r="P30" s="13">
        <f>IF(I30=7,11,0)</f>
        <v>0</v>
      </c>
      <c r="Q30" s="13">
        <f>IF(I30=8,10,0)</f>
        <v>0</v>
      </c>
      <c r="R30" s="13">
        <f>IF(I30=9,8,0)</f>
        <v>0</v>
      </c>
      <c r="S30" s="13">
        <f>IF(I30=10,7,0)</f>
        <v>0</v>
      </c>
      <c r="T30" s="13">
        <f>IF(I30=11,6,0)</f>
        <v>0</v>
      </c>
      <c r="U30" s="13">
        <f>IF(I30=12,5,0)</f>
        <v>0</v>
      </c>
      <c r="V30" s="13">
        <f>IF(I30=13,4,0)</f>
        <v>0</v>
      </c>
      <c r="W30" s="13">
        <f>IF(I30=14,3,0)</f>
        <v>0</v>
      </c>
      <c r="X30" s="13">
        <f>IF(I30=15,2,0)</f>
        <v>0</v>
      </c>
      <c r="Y30" s="13">
        <f>IF(I30=16,1,0)</f>
        <v>0</v>
      </c>
      <c r="Z30" s="13"/>
      <c r="AA30" s="13">
        <f>SUM(J30:Y30)</f>
        <v>20</v>
      </c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46">
        <v>0</v>
      </c>
      <c r="AW30" s="56">
        <v>32</v>
      </c>
      <c r="AX30" s="38">
        <f>AV30*60+AW30</f>
        <v>32</v>
      </c>
      <c r="AY30" s="36">
        <f>RANK(AX30,AX15:AX33,1)</f>
        <v>1</v>
      </c>
      <c r="AZ30" s="36">
        <f t="shared" si="17"/>
        <v>20</v>
      </c>
      <c r="BA30" s="36">
        <f>IF(AY30=2,18,0)</f>
        <v>0</v>
      </c>
      <c r="BB30" s="36">
        <f>IF(AY30=3,16,0)</f>
        <v>0</v>
      </c>
      <c r="BC30" s="36">
        <f>IF(AY30=4,14,0)</f>
        <v>0</v>
      </c>
      <c r="BD30" s="36">
        <f>IF(AY30=5,13,0)</f>
        <v>0</v>
      </c>
      <c r="BE30" s="36">
        <f>IF(AY30=6,12,0)</f>
        <v>0</v>
      </c>
      <c r="BF30" s="36">
        <f>IF(AY30=7,11,0)</f>
        <v>0</v>
      </c>
      <c r="BG30" s="36">
        <f>IF(AY30=8,10,0)</f>
        <v>0</v>
      </c>
      <c r="BH30" s="36">
        <f>IF(AY30=9,8,0)</f>
        <v>0</v>
      </c>
      <c r="BI30" s="36">
        <f>IF(AY30=10,7,0)</f>
        <v>0</v>
      </c>
      <c r="BJ30" s="36">
        <f>IF(AY30=11,6,0)</f>
        <v>0</v>
      </c>
      <c r="BK30" s="36">
        <f>IF(AY30=12,5,0)</f>
        <v>0</v>
      </c>
      <c r="BL30" s="36">
        <f>IF(AY30=13,4,0)</f>
        <v>0</v>
      </c>
      <c r="BM30" s="36">
        <f>IF(AY30=14,3,0)</f>
        <v>0</v>
      </c>
      <c r="BN30" s="36">
        <f>IF(AY30=15,2,0)</f>
        <v>0</v>
      </c>
      <c r="BO30" s="36">
        <f>IF(AY30=16,1,0)</f>
        <v>0</v>
      </c>
      <c r="BP30" s="36"/>
      <c r="BQ30" s="36">
        <f>SUM(AZ30:BO30)</f>
        <v>20</v>
      </c>
      <c r="BR30" s="59">
        <v>0</v>
      </c>
      <c r="BS30" s="56">
        <v>19.3</v>
      </c>
      <c r="BT30" s="38">
        <f>BR30*60+BS30</f>
        <v>19.3</v>
      </c>
      <c r="BU30" s="36">
        <f>RANK(BT30,BT15:BT33,1)</f>
        <v>1</v>
      </c>
      <c r="BV30" s="13">
        <f>IF(BU30=1,20,0)</f>
        <v>20</v>
      </c>
      <c r="BW30" s="13">
        <f>IF(BU30=2,18,0)</f>
        <v>0</v>
      </c>
      <c r="BX30" s="13">
        <f>IF(BU30=3,16,0)</f>
        <v>0</v>
      </c>
      <c r="BY30" s="13">
        <f>IF(BU30=4,14,0)</f>
        <v>0</v>
      </c>
      <c r="BZ30" s="13">
        <f>IF(BU30=5,13,0)</f>
        <v>0</v>
      </c>
      <c r="CA30" s="13">
        <f>IF(BU30=6,12,0)</f>
        <v>0</v>
      </c>
      <c r="CB30" s="13">
        <f>IF(BU30=7,11,0)</f>
        <v>0</v>
      </c>
      <c r="CC30" s="13">
        <f>IF(BU30=8,10,0)</f>
        <v>0</v>
      </c>
      <c r="CD30" s="13">
        <f>IF(BU30=9,8,0)</f>
        <v>0</v>
      </c>
      <c r="CE30" s="13">
        <f>IF(BU30=10,7,0)</f>
        <v>0</v>
      </c>
      <c r="CF30" s="13">
        <f>IF(BU30=11,6,0)</f>
        <v>0</v>
      </c>
      <c r="CG30" s="13">
        <f>IF(BU30=12,5,0)</f>
        <v>0</v>
      </c>
      <c r="CH30" s="13">
        <f>IF(BU30=13,4,0)</f>
        <v>0</v>
      </c>
      <c r="CI30" s="13">
        <f>IF(BU30=14,3,0)</f>
        <v>0</v>
      </c>
      <c r="CJ30" s="13">
        <f>IF(BU30=15,2,0)</f>
        <v>0</v>
      </c>
      <c r="CK30" s="13">
        <f>IF(BU30=16,1,0)</f>
        <v>0</v>
      </c>
      <c r="CL30" s="13"/>
      <c r="CM30" s="13">
        <f>SUM(BV30:CK30)</f>
        <v>20</v>
      </c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46">
        <v>0</v>
      </c>
      <c r="CY30" s="56">
        <v>30.9</v>
      </c>
      <c r="CZ30" s="38">
        <f>CX30*60+CY30</f>
        <v>30.9</v>
      </c>
      <c r="DA30" s="36">
        <f>RANK(CZ30,CZ15:CZ33,1)</f>
        <v>1</v>
      </c>
      <c r="DB30" s="36">
        <f t="shared" si="18"/>
        <v>20</v>
      </c>
      <c r="DC30" s="36">
        <f>IF(DA30=2,18,0)</f>
        <v>0</v>
      </c>
      <c r="DD30" s="36">
        <f>IF(DA30=3,16,0)</f>
        <v>0</v>
      </c>
      <c r="DE30" s="36">
        <f>IF(DA30=4,14,0)</f>
        <v>0</v>
      </c>
      <c r="DF30" s="36">
        <f>IF(DA30=5,13,0)</f>
        <v>0</v>
      </c>
      <c r="DG30" s="36">
        <f>IF(DA30=6,12,0)</f>
        <v>0</v>
      </c>
      <c r="DH30" s="36">
        <f>IF(DA30=7,11,0)</f>
        <v>0</v>
      </c>
      <c r="DI30" s="36">
        <f>IF(DA30=8,10,0)</f>
        <v>0</v>
      </c>
      <c r="DJ30" s="36">
        <f>IF(DA30=9,8,0)</f>
        <v>0</v>
      </c>
      <c r="DK30" s="36">
        <f>IF(DA30=10,7,0)</f>
        <v>0</v>
      </c>
      <c r="DL30" s="36">
        <f>IF(DA30=11,6,0)</f>
        <v>0</v>
      </c>
      <c r="DM30" s="36">
        <f>IF(DA30=12,5,0)</f>
        <v>0</v>
      </c>
      <c r="DN30" s="36">
        <f>IF(DA30=13,4,0)</f>
        <v>0</v>
      </c>
      <c r="DO30" s="36">
        <f>IF(DA30=14,3,0)</f>
        <v>0</v>
      </c>
      <c r="DP30" s="36">
        <f>IF(DA30=15,2,0)</f>
        <v>0</v>
      </c>
      <c r="DQ30" s="36">
        <f>IF(DA30=16,1,0)</f>
        <v>0</v>
      </c>
      <c r="DR30" s="36"/>
      <c r="DS30" s="36">
        <f>SUM(DB30:DQ30)</f>
        <v>20</v>
      </c>
      <c r="DT30" s="59">
        <v>0</v>
      </c>
      <c r="DU30" s="56">
        <v>38.8</v>
      </c>
      <c r="DV30" s="38">
        <f>DT30*60+DU30</f>
        <v>38.8</v>
      </c>
      <c r="DW30" s="36">
        <f>RANK(DV30,DV15:DV33,1)</f>
        <v>1</v>
      </c>
      <c r="DX30" s="36">
        <f t="shared" si="19"/>
        <v>20</v>
      </c>
      <c r="DY30" s="36">
        <f>IF(DW30=2,18,0)</f>
        <v>0</v>
      </c>
      <c r="DZ30" s="36">
        <f>IF(DW30=3,16,0)</f>
        <v>0</v>
      </c>
      <c r="EA30" s="36">
        <f>IF(DW30=4,14,0)</f>
        <v>0</v>
      </c>
      <c r="EB30" s="36">
        <f>IF(DW30=5,13,0)</f>
        <v>0</v>
      </c>
      <c r="EC30" s="36">
        <f>IF(DW30=6,12,0)</f>
        <v>0</v>
      </c>
      <c r="ED30" s="36">
        <f>IF(DW30=7,11,0)</f>
        <v>0</v>
      </c>
      <c r="EE30" s="36">
        <f>IF(DW30=8,10,0)</f>
        <v>0</v>
      </c>
      <c r="EF30" s="36">
        <f>IF(DW30=9,8,0)</f>
        <v>0</v>
      </c>
      <c r="EG30" s="36">
        <f>IF(DW30=10,7,0)</f>
        <v>0</v>
      </c>
      <c r="EH30" s="36">
        <f>IF(DW30=11,6,0)</f>
        <v>0</v>
      </c>
      <c r="EI30" s="36">
        <f>IF(DW30=12,5,0)</f>
        <v>0</v>
      </c>
      <c r="EJ30" s="36">
        <f>IF(DW30=13,4,0)</f>
        <v>0</v>
      </c>
      <c r="EK30" s="36">
        <f>IF(DW30=14,3,0)</f>
        <v>0</v>
      </c>
      <c r="EL30" s="36">
        <f>IF(DW30=15,2,0)</f>
        <v>0</v>
      </c>
      <c r="EM30" s="36">
        <f>IF(DW30=16,1,0)</f>
        <v>0</v>
      </c>
      <c r="EN30" s="36"/>
      <c r="EO30" s="36">
        <f>SUM(DX30:EM30)</f>
        <v>20</v>
      </c>
      <c r="EP30" s="46">
        <v>1</v>
      </c>
      <c r="EQ30" s="47">
        <v>20.4</v>
      </c>
      <c r="ER30" s="19">
        <f>EP30*60+EQ30</f>
        <v>80.4</v>
      </c>
      <c r="ES30" s="13">
        <f>RANK(ER30,ER15:ER33,1)</f>
        <v>1</v>
      </c>
      <c r="ET30" s="13">
        <f t="shared" si="20"/>
        <v>20</v>
      </c>
      <c r="EU30" s="13">
        <f>IF(ES30=2,18,0)</f>
        <v>0</v>
      </c>
      <c r="EV30" s="13">
        <f>IF(ES30=3,16,0)</f>
        <v>0</v>
      </c>
      <c r="EW30" s="13">
        <f>IF(ES30=4,14,0)</f>
        <v>0</v>
      </c>
      <c r="EX30" s="13">
        <f>IF(ES30=5,13,0)</f>
        <v>0</v>
      </c>
      <c r="EY30" s="13">
        <f>IF(ES30=6,12,0)</f>
        <v>0</v>
      </c>
      <c r="EZ30" s="13">
        <f>IF(ES30=7,11,0)</f>
        <v>0</v>
      </c>
      <c r="FA30" s="13">
        <f>IF(ES30=8,10,0)</f>
        <v>0</v>
      </c>
      <c r="FB30" s="13">
        <f>IF(ES30=9,8,0)</f>
        <v>0</v>
      </c>
      <c r="FC30" s="13">
        <f>IF(ES30=10,7,0)</f>
        <v>0</v>
      </c>
      <c r="FD30" s="13">
        <f>IF(ES30=11,6,0)</f>
        <v>0</v>
      </c>
      <c r="FE30" s="13">
        <f>IF(ES30=12,5,0)</f>
        <v>0</v>
      </c>
      <c r="FF30" s="13">
        <f>IF(ES30=13,4,0)</f>
        <v>0</v>
      </c>
      <c r="FG30" s="13">
        <f>IF(ES30=14,3,0)</f>
        <v>0</v>
      </c>
      <c r="FH30" s="13">
        <f>IF(ES30=15,2,0)</f>
        <v>0</v>
      </c>
      <c r="FI30" s="13">
        <f>IF(ES30=16,1,0)</f>
        <v>0</v>
      </c>
      <c r="FJ30" s="13"/>
      <c r="FK30" s="13">
        <f>SUM(ET30:FI30)</f>
        <v>20</v>
      </c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14">
        <f>AA30+BQ30+DS30+EO30+FK30+CM30</f>
        <v>120</v>
      </c>
      <c r="FW30" s="40">
        <f>RANK(FV30,FV15:FV33,0)</f>
        <v>1</v>
      </c>
      <c r="FX30" s="72">
        <v>4</v>
      </c>
    </row>
    <row r="31" spans="1:180" ht="14.25" customHeight="1">
      <c r="A31" s="52">
        <v>14</v>
      </c>
      <c r="B31" s="44" t="s">
        <v>16</v>
      </c>
      <c r="C31" s="54" t="s">
        <v>80</v>
      </c>
      <c r="D31" s="54">
        <v>1986</v>
      </c>
      <c r="E31" s="21" t="s">
        <v>8</v>
      </c>
      <c r="F31" s="46">
        <v>1</v>
      </c>
      <c r="G31" s="47">
        <v>16.8</v>
      </c>
      <c r="H31" s="19">
        <f>F31*60+G31</f>
        <v>76.8</v>
      </c>
      <c r="I31" s="13">
        <f>RANK(H31,H15:H33,1)</f>
        <v>3</v>
      </c>
      <c r="J31" s="13">
        <f t="shared" si="0"/>
        <v>0</v>
      </c>
      <c r="K31" s="13">
        <f>IF(I31=2,18,0)</f>
        <v>0</v>
      </c>
      <c r="L31" s="13">
        <f>IF(I31=3,16,0)</f>
        <v>16</v>
      </c>
      <c r="M31" s="13">
        <f>IF(I31=4,14,0)</f>
        <v>0</v>
      </c>
      <c r="N31" s="13">
        <f>IF(I31=5,13,0)</f>
        <v>0</v>
      </c>
      <c r="O31" s="13">
        <f>IF(I31=6,12,0)</f>
        <v>0</v>
      </c>
      <c r="P31" s="13">
        <f>IF(I31=7,11,0)</f>
        <v>0</v>
      </c>
      <c r="Q31" s="13">
        <f>IF(I31=8,10,0)</f>
        <v>0</v>
      </c>
      <c r="R31" s="13">
        <f>IF(I31=9,8,0)</f>
        <v>0</v>
      </c>
      <c r="S31" s="13">
        <f>IF(I31=10,7,0)</f>
        <v>0</v>
      </c>
      <c r="T31" s="13">
        <f>IF(I31=11,6,0)</f>
        <v>0</v>
      </c>
      <c r="U31" s="13">
        <f>IF(I31=12,5,0)</f>
        <v>0</v>
      </c>
      <c r="V31" s="13">
        <f>IF(I31=13,4,0)</f>
        <v>0</v>
      </c>
      <c r="W31" s="13">
        <f>IF(I31=14,3,0)</f>
        <v>0</v>
      </c>
      <c r="X31" s="13">
        <f>IF(I31=15,2,0)</f>
        <v>0</v>
      </c>
      <c r="Y31" s="13">
        <f>IF(I31=16,1,0)</f>
        <v>0</v>
      </c>
      <c r="Z31" s="13"/>
      <c r="AA31" s="13">
        <f>SUM(J31:Y31)</f>
        <v>16</v>
      </c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46">
        <v>0</v>
      </c>
      <c r="AW31" s="56">
        <v>35.3</v>
      </c>
      <c r="AX31" s="38">
        <f>AV31*60+AW31</f>
        <v>35.3</v>
      </c>
      <c r="AY31" s="36">
        <f>RANK(AX31,AX15:AX33,1)</f>
        <v>12</v>
      </c>
      <c r="AZ31" s="36">
        <f t="shared" si="17"/>
        <v>0</v>
      </c>
      <c r="BA31" s="36">
        <f>IF(AY31=2,18,0)</f>
        <v>0</v>
      </c>
      <c r="BB31" s="36">
        <f>IF(AY31=3,16,0)</f>
        <v>0</v>
      </c>
      <c r="BC31" s="36">
        <f>IF(AY31=4,14,0)</f>
        <v>0</v>
      </c>
      <c r="BD31" s="36">
        <f>IF(AY31=5,13,0)</f>
        <v>0</v>
      </c>
      <c r="BE31" s="36">
        <f>IF(AY31=6,12,0)</f>
        <v>0</v>
      </c>
      <c r="BF31" s="36">
        <f>IF(AY31=7,11,0)</f>
        <v>0</v>
      </c>
      <c r="BG31" s="36">
        <f>IF(AY31=8,10,0)</f>
        <v>0</v>
      </c>
      <c r="BH31" s="36">
        <f>IF(AY31=9,8,0)</f>
        <v>0</v>
      </c>
      <c r="BI31" s="36">
        <f>IF(AY31=10,7,0)</f>
        <v>0</v>
      </c>
      <c r="BJ31" s="36">
        <f>IF(AY31=11,6,0)</f>
        <v>0</v>
      </c>
      <c r="BK31" s="36">
        <f>IF(AY31=12,5,0)</f>
        <v>5</v>
      </c>
      <c r="BL31" s="36">
        <f>IF(AY31=13,4,0)</f>
        <v>0</v>
      </c>
      <c r="BM31" s="36">
        <f>IF(AY31=14,3,0)</f>
        <v>0</v>
      </c>
      <c r="BN31" s="36">
        <f>IF(AY31=15,2,0)</f>
        <v>0</v>
      </c>
      <c r="BO31" s="36">
        <f>IF(AY31=16,1,0)</f>
        <v>0</v>
      </c>
      <c r="BP31" s="36"/>
      <c r="BQ31" s="36">
        <f>SUM(AZ31:BO31)</f>
        <v>5</v>
      </c>
      <c r="BR31" s="59">
        <v>0</v>
      </c>
      <c r="BS31" s="56">
        <v>21.6</v>
      </c>
      <c r="BT31" s="38">
        <f>BR31*60+BS31</f>
        <v>21.6</v>
      </c>
      <c r="BU31" s="36">
        <f>RANK(BT31,BT15:BT33,1)</f>
        <v>8</v>
      </c>
      <c r="BV31" s="13">
        <f>IF(BU31=1,20,0)</f>
        <v>0</v>
      </c>
      <c r="BW31" s="13">
        <f>IF(BU31=2,18,0)</f>
        <v>0</v>
      </c>
      <c r="BX31" s="13">
        <f>IF(BU31=3,16,0)</f>
        <v>0</v>
      </c>
      <c r="BY31" s="13">
        <f>IF(BU31=4,14,0)</f>
        <v>0</v>
      </c>
      <c r="BZ31" s="13">
        <f>IF(BU31=5,13,0)</f>
        <v>0</v>
      </c>
      <c r="CA31" s="13">
        <f>IF(BU31=6,12,0)</f>
        <v>0</v>
      </c>
      <c r="CB31" s="13">
        <f>IF(BU31=7,11,0)</f>
        <v>0</v>
      </c>
      <c r="CC31" s="13">
        <f>IF(BU31=8,10,0)</f>
        <v>10</v>
      </c>
      <c r="CD31" s="13">
        <f>IF(BU31=9,8,0)</f>
        <v>0</v>
      </c>
      <c r="CE31" s="13">
        <f>IF(BU31=10,7,0)</f>
        <v>0</v>
      </c>
      <c r="CF31" s="13">
        <f>IF(BU31=11,6,0)</f>
        <v>0</v>
      </c>
      <c r="CG31" s="13">
        <f>IF(BU31=12,5,0)</f>
        <v>0</v>
      </c>
      <c r="CH31" s="13">
        <f>IF(BU31=13,4,0)</f>
        <v>0</v>
      </c>
      <c r="CI31" s="13">
        <f>IF(BU31=14,3,0)</f>
        <v>0</v>
      </c>
      <c r="CJ31" s="13">
        <f>IF(BU31=15,2,0)</f>
        <v>0</v>
      </c>
      <c r="CK31" s="13">
        <f>IF(BU31=16,1,0)</f>
        <v>0</v>
      </c>
      <c r="CL31" s="13"/>
      <c r="CM31" s="13">
        <f>SUM(BV31:CK31)</f>
        <v>10</v>
      </c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46">
        <v>0</v>
      </c>
      <c r="CY31" s="56">
        <v>33.4</v>
      </c>
      <c r="CZ31" s="38">
        <f>CX31*60+CY31</f>
        <v>33.4</v>
      </c>
      <c r="DA31" s="36">
        <f>RANK(CZ31,CZ15:CZ33,1)</f>
        <v>6</v>
      </c>
      <c r="DB31" s="36">
        <f t="shared" si="18"/>
        <v>0</v>
      </c>
      <c r="DC31" s="36">
        <f>IF(DA31=2,18,0)</f>
        <v>0</v>
      </c>
      <c r="DD31" s="36">
        <f>IF(DA31=3,16,0)</f>
        <v>0</v>
      </c>
      <c r="DE31" s="36">
        <f>IF(DA31=4,14,0)</f>
        <v>0</v>
      </c>
      <c r="DF31" s="36">
        <f>IF(DA31=5,13,0)</f>
        <v>0</v>
      </c>
      <c r="DG31" s="36">
        <f>IF(DA31=6,12,0)</f>
        <v>12</v>
      </c>
      <c r="DH31" s="36">
        <f>IF(DA31=7,11,0)</f>
        <v>0</v>
      </c>
      <c r="DI31" s="36">
        <f>IF(DA31=8,10,0)</f>
        <v>0</v>
      </c>
      <c r="DJ31" s="36">
        <f>IF(DA31=9,8,0)</f>
        <v>0</v>
      </c>
      <c r="DK31" s="36">
        <f>IF(DA31=10,7,0)</f>
        <v>0</v>
      </c>
      <c r="DL31" s="36">
        <f>IF(DA31=11,6,0)</f>
        <v>0</v>
      </c>
      <c r="DM31" s="36">
        <f>IF(DA31=12,5,0)</f>
        <v>0</v>
      </c>
      <c r="DN31" s="36">
        <f>IF(DA31=13,4,0)</f>
        <v>0</v>
      </c>
      <c r="DO31" s="36">
        <f>IF(DA31=14,3,0)</f>
        <v>0</v>
      </c>
      <c r="DP31" s="36">
        <f>IF(DA31=15,2,0)</f>
        <v>0</v>
      </c>
      <c r="DQ31" s="36">
        <f>IF(DA31=16,1,0)</f>
        <v>0</v>
      </c>
      <c r="DR31" s="36"/>
      <c r="DS31" s="36">
        <f>SUM(DB31:DQ31)</f>
        <v>12</v>
      </c>
      <c r="DT31" s="59">
        <v>0</v>
      </c>
      <c r="DU31" s="56">
        <v>43.9</v>
      </c>
      <c r="DV31" s="38">
        <f>DT31*60+DU31</f>
        <v>43.9</v>
      </c>
      <c r="DW31" s="36">
        <f>RANK(DV31,DV15:DV33,1)</f>
        <v>7</v>
      </c>
      <c r="DX31" s="36">
        <f t="shared" si="19"/>
        <v>0</v>
      </c>
      <c r="DY31" s="36">
        <f>IF(DW31=2,18,0)</f>
        <v>0</v>
      </c>
      <c r="DZ31" s="36">
        <f>IF(DW31=3,16,0)</f>
        <v>0</v>
      </c>
      <c r="EA31" s="36">
        <f>IF(DW31=4,14,0)</f>
        <v>0</v>
      </c>
      <c r="EB31" s="36">
        <f>IF(DW31=5,13,0)</f>
        <v>0</v>
      </c>
      <c r="EC31" s="36">
        <f>IF(DW31=6,12,0)</f>
        <v>0</v>
      </c>
      <c r="ED31" s="36">
        <f>IF(DW31=7,11,0)</f>
        <v>11</v>
      </c>
      <c r="EE31" s="36">
        <f>IF(DW31=8,10,0)</f>
        <v>0</v>
      </c>
      <c r="EF31" s="36">
        <f>IF(DW31=9,8,0)</f>
        <v>0</v>
      </c>
      <c r="EG31" s="36">
        <f>IF(DW31=10,7,0)</f>
        <v>0</v>
      </c>
      <c r="EH31" s="36">
        <f>IF(DW31=11,6,0)</f>
        <v>0</v>
      </c>
      <c r="EI31" s="36">
        <f>IF(DW31=12,5,0)</f>
        <v>0</v>
      </c>
      <c r="EJ31" s="36">
        <f>IF(DW31=13,4,0)</f>
        <v>0</v>
      </c>
      <c r="EK31" s="36">
        <f>IF(DW31=14,3,0)</f>
        <v>0</v>
      </c>
      <c r="EL31" s="36">
        <f>IF(DW31=15,2,0)</f>
        <v>0</v>
      </c>
      <c r="EM31" s="36">
        <f>IF(DW31=16,1,0)</f>
        <v>0</v>
      </c>
      <c r="EN31" s="36"/>
      <c r="EO31" s="36">
        <f>SUM(DX31:EM31)</f>
        <v>11</v>
      </c>
      <c r="EP31" s="46">
        <v>1</v>
      </c>
      <c r="EQ31" s="47">
        <v>26.3</v>
      </c>
      <c r="ER31" s="19">
        <f>EP31*60+EQ31</f>
        <v>86.3</v>
      </c>
      <c r="ES31" s="13">
        <f>RANK(ER31,ER15:ER33,1)</f>
        <v>5</v>
      </c>
      <c r="ET31" s="13">
        <f t="shared" si="20"/>
        <v>0</v>
      </c>
      <c r="EU31" s="13">
        <f>IF(ES31=2,18,0)</f>
        <v>0</v>
      </c>
      <c r="EV31" s="13">
        <f>IF(ES31=3,16,0)</f>
        <v>0</v>
      </c>
      <c r="EW31" s="13">
        <f>IF(ES31=4,14,0)</f>
        <v>0</v>
      </c>
      <c r="EX31" s="13">
        <f>IF(ES31=5,13,0)</f>
        <v>13</v>
      </c>
      <c r="EY31" s="13">
        <f>IF(ES31=6,12,0)</f>
        <v>0</v>
      </c>
      <c r="EZ31" s="13">
        <f>IF(ES31=7,11,0)</f>
        <v>0</v>
      </c>
      <c r="FA31" s="13">
        <f>IF(ES31=8,10,0)</f>
        <v>0</v>
      </c>
      <c r="FB31" s="13">
        <f>IF(ES31=9,8,0)</f>
        <v>0</v>
      </c>
      <c r="FC31" s="13">
        <f>IF(ES31=10,7,0)</f>
        <v>0</v>
      </c>
      <c r="FD31" s="13">
        <f>IF(ES31=11,6,0)</f>
        <v>0</v>
      </c>
      <c r="FE31" s="13">
        <f>IF(ES31=12,5,0)</f>
        <v>0</v>
      </c>
      <c r="FF31" s="13">
        <f>IF(ES31=13,4,0)</f>
        <v>0</v>
      </c>
      <c r="FG31" s="13">
        <f>IF(ES31=14,3,0)</f>
        <v>0</v>
      </c>
      <c r="FH31" s="13">
        <f>IF(ES31=15,2,0)</f>
        <v>0</v>
      </c>
      <c r="FI31" s="13">
        <f>IF(ES31=16,1,0)</f>
        <v>0</v>
      </c>
      <c r="FJ31" s="13"/>
      <c r="FK31" s="13">
        <f>SUM(ET31:FI31)</f>
        <v>13</v>
      </c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14">
        <f>AA31+BQ31+DS31+EO31+FK31+CM31</f>
        <v>67</v>
      </c>
      <c r="FW31" s="40">
        <f>RANK(FV31,FV15:FV33,0)</f>
        <v>6</v>
      </c>
      <c r="FX31" s="73"/>
    </row>
    <row r="32" spans="1:180" ht="14.25" customHeight="1">
      <c r="A32" s="52">
        <v>15</v>
      </c>
      <c r="B32" s="44" t="s">
        <v>23</v>
      </c>
      <c r="C32" s="54" t="s">
        <v>71</v>
      </c>
      <c r="D32" s="54">
        <v>1989</v>
      </c>
      <c r="E32" s="21" t="s">
        <v>8</v>
      </c>
      <c r="F32" s="46">
        <v>1</v>
      </c>
      <c r="G32" s="47">
        <v>14.2</v>
      </c>
      <c r="H32" s="19">
        <f>F32*60+G32</f>
        <v>74.2</v>
      </c>
      <c r="I32" s="13">
        <f>RANK(H32,H15:H33,1)</f>
        <v>2</v>
      </c>
      <c r="J32" s="13">
        <f t="shared" si="0"/>
        <v>0</v>
      </c>
      <c r="K32" s="13">
        <f>IF(I32=2,18,0)</f>
        <v>18</v>
      </c>
      <c r="L32" s="13">
        <f>IF(I32=3,16,0)</f>
        <v>0</v>
      </c>
      <c r="M32" s="13">
        <f>IF(I32=4,14,0)</f>
        <v>0</v>
      </c>
      <c r="N32" s="13">
        <f>IF(I32=5,13,0)</f>
        <v>0</v>
      </c>
      <c r="O32" s="13">
        <f>IF(I32=6,12,0)</f>
        <v>0</v>
      </c>
      <c r="P32" s="13">
        <f>IF(I32=7,11,0)</f>
        <v>0</v>
      </c>
      <c r="Q32" s="13">
        <f>IF(I32=8,10,0)</f>
        <v>0</v>
      </c>
      <c r="R32" s="13">
        <f>IF(I32=9,8,0)</f>
        <v>0</v>
      </c>
      <c r="S32" s="13">
        <f>IF(I32=10,7,0)</f>
        <v>0</v>
      </c>
      <c r="T32" s="13">
        <f>IF(I32=11,6,0)</f>
        <v>0</v>
      </c>
      <c r="U32" s="13">
        <f>IF(I32=12,5,0)</f>
        <v>0</v>
      </c>
      <c r="V32" s="13">
        <f>IF(I32=13,4,0)</f>
        <v>0</v>
      </c>
      <c r="W32" s="13">
        <f>IF(I32=14,3,0)</f>
        <v>0</v>
      </c>
      <c r="X32" s="13">
        <f>IF(I32=15,2,0)</f>
        <v>0</v>
      </c>
      <c r="Y32" s="13">
        <f>IF(I32=16,1,0)</f>
        <v>0</v>
      </c>
      <c r="Z32" s="13"/>
      <c r="AA32" s="13">
        <f>SUM(J32:Y32)</f>
        <v>18</v>
      </c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46">
        <v>0</v>
      </c>
      <c r="AW32" s="56">
        <v>34</v>
      </c>
      <c r="AX32" s="38">
        <f>AV32*60+AW32</f>
        <v>34</v>
      </c>
      <c r="AY32" s="36">
        <f>RANK(AX32,AX15:AX33,1)</f>
        <v>5</v>
      </c>
      <c r="AZ32" s="36">
        <f t="shared" si="17"/>
        <v>0</v>
      </c>
      <c r="BA32" s="36">
        <f>IF(AY32=2,18,0)</f>
        <v>0</v>
      </c>
      <c r="BB32" s="36">
        <f>IF(AY32=3,16,0)</f>
        <v>0</v>
      </c>
      <c r="BC32" s="36">
        <f>IF(AY32=4,14,0)</f>
        <v>0</v>
      </c>
      <c r="BD32" s="36">
        <f>IF(AY32=5,13,0)</f>
        <v>13</v>
      </c>
      <c r="BE32" s="36">
        <f>IF(AY32=6,12,0)</f>
        <v>0</v>
      </c>
      <c r="BF32" s="36">
        <f>IF(AY32=7,11,0)</f>
        <v>0</v>
      </c>
      <c r="BG32" s="36">
        <f>IF(AY32=8,10,0)</f>
        <v>0</v>
      </c>
      <c r="BH32" s="36">
        <f>IF(AY32=9,8,0)</f>
        <v>0</v>
      </c>
      <c r="BI32" s="36">
        <f>IF(AY32=10,7,0)</f>
        <v>0</v>
      </c>
      <c r="BJ32" s="36">
        <f>IF(AY32=11,6,0)</f>
        <v>0</v>
      </c>
      <c r="BK32" s="36">
        <f>IF(AY32=12,5,0)</f>
        <v>0</v>
      </c>
      <c r="BL32" s="36">
        <f>IF(AY32=13,4,0)</f>
        <v>0</v>
      </c>
      <c r="BM32" s="36">
        <f>IF(AY32=14,3,0)</f>
        <v>0</v>
      </c>
      <c r="BN32" s="36">
        <f>IF(AY32=15,2,0)</f>
        <v>0</v>
      </c>
      <c r="BO32" s="36">
        <f>IF(AY32=16,1,0)</f>
        <v>0</v>
      </c>
      <c r="BP32" s="36"/>
      <c r="BQ32" s="36">
        <f>SUM(AZ32:BO32)</f>
        <v>13</v>
      </c>
      <c r="BR32" s="59">
        <v>0</v>
      </c>
      <c r="BS32" s="56">
        <v>20.1</v>
      </c>
      <c r="BT32" s="38">
        <f>BR32*60+BS32</f>
        <v>20.1</v>
      </c>
      <c r="BU32" s="36">
        <f>RANK(BT32,BT15:BT33,1)</f>
        <v>3</v>
      </c>
      <c r="BV32" s="13">
        <f>IF(BU32=1,20,0)</f>
        <v>0</v>
      </c>
      <c r="BW32" s="13">
        <f>IF(BU32=2,18,0)</f>
        <v>0</v>
      </c>
      <c r="BX32" s="13">
        <f>IF(BU32=3,16,0)</f>
        <v>16</v>
      </c>
      <c r="BY32" s="13">
        <f>IF(BU32=4,14,0)</f>
        <v>0</v>
      </c>
      <c r="BZ32" s="13">
        <f>IF(BU32=5,13,0)</f>
        <v>0</v>
      </c>
      <c r="CA32" s="13">
        <f>IF(BU32=6,12,0)</f>
        <v>0</v>
      </c>
      <c r="CB32" s="13">
        <f>IF(BU32=7,11,0)</f>
        <v>0</v>
      </c>
      <c r="CC32" s="13">
        <f>IF(BU32=8,10,0)</f>
        <v>0</v>
      </c>
      <c r="CD32" s="13">
        <f>IF(BU32=9,8,0)</f>
        <v>0</v>
      </c>
      <c r="CE32" s="13">
        <f>IF(BU32=10,7,0)</f>
        <v>0</v>
      </c>
      <c r="CF32" s="13">
        <f>IF(BU32=11,6,0)</f>
        <v>0</v>
      </c>
      <c r="CG32" s="13">
        <f>IF(BU32=12,5,0)</f>
        <v>0</v>
      </c>
      <c r="CH32" s="13">
        <f>IF(BU32=13,4,0)</f>
        <v>0</v>
      </c>
      <c r="CI32" s="13">
        <f>IF(BU32=14,3,0)</f>
        <v>0</v>
      </c>
      <c r="CJ32" s="13">
        <f>IF(BU32=15,2,0)</f>
        <v>0</v>
      </c>
      <c r="CK32" s="13">
        <f>IF(BU32=16,1,0)</f>
        <v>0</v>
      </c>
      <c r="CL32" s="13"/>
      <c r="CM32" s="13">
        <f>SUM(BV32:CK32)</f>
        <v>16</v>
      </c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46">
        <v>0</v>
      </c>
      <c r="CY32" s="56">
        <v>32</v>
      </c>
      <c r="CZ32" s="38">
        <f>CX32*60+CY32</f>
        <v>32</v>
      </c>
      <c r="DA32" s="36">
        <f>RANK(CZ32,CZ15:CZ33,1)</f>
        <v>4</v>
      </c>
      <c r="DB32" s="36">
        <f t="shared" si="18"/>
        <v>0</v>
      </c>
      <c r="DC32" s="36">
        <f>IF(DA32=2,18,0)</f>
        <v>0</v>
      </c>
      <c r="DD32" s="36">
        <f>IF(DA32=3,16,0)</f>
        <v>0</v>
      </c>
      <c r="DE32" s="36">
        <f>IF(DA32=4,14,0)</f>
        <v>14</v>
      </c>
      <c r="DF32" s="36">
        <f>IF(DA32=5,13,0)</f>
        <v>0</v>
      </c>
      <c r="DG32" s="36">
        <f>IF(DA32=6,12,0)</f>
        <v>0</v>
      </c>
      <c r="DH32" s="36">
        <f>IF(DA32=7,11,0)</f>
        <v>0</v>
      </c>
      <c r="DI32" s="36">
        <f>IF(DA32=8,10,0)</f>
        <v>0</v>
      </c>
      <c r="DJ32" s="36">
        <f>IF(DA32=9,8,0)</f>
        <v>0</v>
      </c>
      <c r="DK32" s="36">
        <f>IF(DA32=10,7,0)</f>
        <v>0</v>
      </c>
      <c r="DL32" s="36">
        <f>IF(DA32=11,6,0)</f>
        <v>0</v>
      </c>
      <c r="DM32" s="36">
        <f>IF(DA32=12,5,0)</f>
        <v>0</v>
      </c>
      <c r="DN32" s="36">
        <f>IF(DA32=13,4,0)</f>
        <v>0</v>
      </c>
      <c r="DO32" s="36">
        <f>IF(DA32=14,3,0)</f>
        <v>0</v>
      </c>
      <c r="DP32" s="36">
        <f>IF(DA32=15,2,0)</f>
        <v>0</v>
      </c>
      <c r="DQ32" s="36">
        <f>IF(DA32=16,1,0)</f>
        <v>0</v>
      </c>
      <c r="DR32" s="36"/>
      <c r="DS32" s="36">
        <f>SUM(DB32:DQ32)</f>
        <v>14</v>
      </c>
      <c r="DT32" s="59">
        <v>0</v>
      </c>
      <c r="DU32" s="56">
        <v>38.8</v>
      </c>
      <c r="DV32" s="38">
        <f>DT32*60+DU32</f>
        <v>38.8</v>
      </c>
      <c r="DW32" s="36">
        <f>RANK(DV32,DV15:DV33,1)</f>
        <v>1</v>
      </c>
      <c r="DX32" s="36">
        <f t="shared" si="19"/>
        <v>20</v>
      </c>
      <c r="DY32" s="36">
        <f>IF(DW32=2,18,0)</f>
        <v>0</v>
      </c>
      <c r="DZ32" s="36">
        <f>IF(DW32=3,16,0)</f>
        <v>0</v>
      </c>
      <c r="EA32" s="36">
        <f>IF(DW32=4,14,0)</f>
        <v>0</v>
      </c>
      <c r="EB32" s="36">
        <f>IF(DW32=5,13,0)</f>
        <v>0</v>
      </c>
      <c r="EC32" s="36">
        <f>IF(DW32=6,12,0)</f>
        <v>0</v>
      </c>
      <c r="ED32" s="36">
        <f>IF(DW32=7,11,0)</f>
        <v>0</v>
      </c>
      <c r="EE32" s="36">
        <f>IF(DW32=8,10,0)</f>
        <v>0</v>
      </c>
      <c r="EF32" s="36">
        <f>IF(DW32=9,8,0)</f>
        <v>0</v>
      </c>
      <c r="EG32" s="36">
        <f>IF(DW32=10,7,0)</f>
        <v>0</v>
      </c>
      <c r="EH32" s="36">
        <f>IF(DW32=11,6,0)</f>
        <v>0</v>
      </c>
      <c r="EI32" s="36">
        <f>IF(DW32=12,5,0)</f>
        <v>0</v>
      </c>
      <c r="EJ32" s="36">
        <f>IF(DW32=13,4,0)</f>
        <v>0</v>
      </c>
      <c r="EK32" s="36">
        <f>IF(DW32=14,3,0)</f>
        <v>0</v>
      </c>
      <c r="EL32" s="36">
        <f>IF(DW32=15,2,0)</f>
        <v>0</v>
      </c>
      <c r="EM32" s="36">
        <f>IF(DW32=16,1,0)</f>
        <v>0</v>
      </c>
      <c r="EN32" s="36"/>
      <c r="EO32" s="36">
        <f>SUM(DX32:EM32)</f>
        <v>20</v>
      </c>
      <c r="EP32" s="46">
        <v>1</v>
      </c>
      <c r="EQ32" s="47">
        <v>23</v>
      </c>
      <c r="ER32" s="19">
        <f>EP32*60+EQ32</f>
        <v>83</v>
      </c>
      <c r="ES32" s="13">
        <f>RANK(ER32,ER15:ER33,1)</f>
        <v>2</v>
      </c>
      <c r="ET32" s="13">
        <f t="shared" si="20"/>
        <v>0</v>
      </c>
      <c r="EU32" s="13">
        <f>IF(ES32=2,18,0)</f>
        <v>18</v>
      </c>
      <c r="EV32" s="13">
        <f>IF(ES32=3,16,0)</f>
        <v>0</v>
      </c>
      <c r="EW32" s="13">
        <f>IF(ES32=4,14,0)</f>
        <v>0</v>
      </c>
      <c r="EX32" s="13">
        <f>IF(ES32=5,13,0)</f>
        <v>0</v>
      </c>
      <c r="EY32" s="13">
        <f>IF(ES32=6,12,0)</f>
        <v>0</v>
      </c>
      <c r="EZ32" s="13">
        <f>IF(ES32=7,11,0)</f>
        <v>0</v>
      </c>
      <c r="FA32" s="13">
        <f>IF(ES32=8,10,0)</f>
        <v>0</v>
      </c>
      <c r="FB32" s="13">
        <f>IF(ES32=9,8,0)</f>
        <v>0</v>
      </c>
      <c r="FC32" s="13">
        <f>IF(ES32=10,7,0)</f>
        <v>0</v>
      </c>
      <c r="FD32" s="13">
        <f>IF(ES32=11,6,0)</f>
        <v>0</v>
      </c>
      <c r="FE32" s="13">
        <f>IF(ES32=12,5,0)</f>
        <v>0</v>
      </c>
      <c r="FF32" s="13">
        <f>IF(ES32=13,4,0)</f>
        <v>0</v>
      </c>
      <c r="FG32" s="13">
        <f>IF(ES32=14,3,0)</f>
        <v>0</v>
      </c>
      <c r="FH32" s="13">
        <f>IF(ES32=15,2,0)</f>
        <v>0</v>
      </c>
      <c r="FI32" s="13">
        <f>IF(ES32=16,1,0)</f>
        <v>0</v>
      </c>
      <c r="FJ32" s="13"/>
      <c r="FK32" s="13">
        <f>SUM(ET32:FI32)</f>
        <v>18</v>
      </c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14">
        <f>AA32+BQ32+DS32+EO32+FK32+CM32</f>
        <v>99</v>
      </c>
      <c r="FW32" s="40">
        <f>RANK(FV32,FV15:FV33,0)</f>
        <v>2</v>
      </c>
      <c r="FX32" s="73"/>
    </row>
    <row r="33" spans="1:180" ht="14.25" customHeight="1" thickBot="1">
      <c r="A33" s="52">
        <v>16</v>
      </c>
      <c r="B33" s="44" t="s">
        <v>24</v>
      </c>
      <c r="C33" s="54" t="s">
        <v>81</v>
      </c>
      <c r="D33" s="54">
        <v>1990</v>
      </c>
      <c r="E33" s="21" t="s">
        <v>8</v>
      </c>
      <c r="F33" s="46">
        <v>1</v>
      </c>
      <c r="G33" s="47">
        <v>19</v>
      </c>
      <c r="H33" s="19">
        <f>F33*60+G33</f>
        <v>79</v>
      </c>
      <c r="I33" s="13">
        <f>RANK(H33,H15:H33,1)</f>
        <v>8</v>
      </c>
      <c r="J33" s="13">
        <f t="shared" si="0"/>
        <v>0</v>
      </c>
      <c r="K33" s="13">
        <f>IF(I33=2,18,0)</f>
        <v>0</v>
      </c>
      <c r="L33" s="13">
        <f>IF(I33=3,16,0)</f>
        <v>0</v>
      </c>
      <c r="M33" s="13">
        <f>IF(I33=4,14,0)</f>
        <v>0</v>
      </c>
      <c r="N33" s="13">
        <f>IF(I33=5,13,0)</f>
        <v>0</v>
      </c>
      <c r="O33" s="13">
        <f>IF(I33=6,12,0)</f>
        <v>0</v>
      </c>
      <c r="P33" s="13">
        <f>IF(I33=7,11,0)</f>
        <v>0</v>
      </c>
      <c r="Q33" s="13">
        <f>IF(I33=8,10,0)</f>
        <v>10</v>
      </c>
      <c r="R33" s="13">
        <f>IF(I33=9,8,0)</f>
        <v>0</v>
      </c>
      <c r="S33" s="13">
        <f>IF(I33=10,7,0)</f>
        <v>0</v>
      </c>
      <c r="T33" s="13">
        <f>IF(I33=11,6,0)</f>
        <v>0</v>
      </c>
      <c r="U33" s="13">
        <f>IF(I33=12,5,0)</f>
        <v>0</v>
      </c>
      <c r="V33" s="13">
        <f>IF(I33=13,4,0)</f>
        <v>0</v>
      </c>
      <c r="W33" s="13">
        <f>IF(I33=14,3,0)</f>
        <v>0</v>
      </c>
      <c r="X33" s="13">
        <f>IF(I33=15,2,0)</f>
        <v>0</v>
      </c>
      <c r="Y33" s="13">
        <f>IF(I33=16,1,0)</f>
        <v>0</v>
      </c>
      <c r="Z33" s="13"/>
      <c r="AA33" s="13">
        <f>SUM(J33:Y33)</f>
        <v>10</v>
      </c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46">
        <v>0</v>
      </c>
      <c r="AW33" s="56">
        <v>33</v>
      </c>
      <c r="AX33" s="38">
        <f>AV33*60+AW33</f>
        <v>33</v>
      </c>
      <c r="AY33" s="36">
        <f>RANK(AX33,AX15:AX33,1)</f>
        <v>2</v>
      </c>
      <c r="AZ33" s="36">
        <f t="shared" si="17"/>
        <v>0</v>
      </c>
      <c r="BA33" s="36">
        <f>IF(AY33=2,18,0)</f>
        <v>18</v>
      </c>
      <c r="BB33" s="36">
        <f>IF(AY33=3,16,0)</f>
        <v>0</v>
      </c>
      <c r="BC33" s="36">
        <f>IF(AY33=4,14,0)</f>
        <v>0</v>
      </c>
      <c r="BD33" s="36">
        <f>IF(AY33=5,13,0)</f>
        <v>0</v>
      </c>
      <c r="BE33" s="36">
        <f>IF(AY33=6,12,0)</f>
        <v>0</v>
      </c>
      <c r="BF33" s="36">
        <f>IF(AY33=7,11,0)</f>
        <v>0</v>
      </c>
      <c r="BG33" s="36">
        <f>IF(AY33=8,10,0)</f>
        <v>0</v>
      </c>
      <c r="BH33" s="36">
        <f>IF(AY33=9,8,0)</f>
        <v>0</v>
      </c>
      <c r="BI33" s="36">
        <f>IF(AY33=10,7,0)</f>
        <v>0</v>
      </c>
      <c r="BJ33" s="36">
        <f>IF(AY33=11,6,0)</f>
        <v>0</v>
      </c>
      <c r="BK33" s="36">
        <f>IF(AY33=12,5,0)</f>
        <v>0</v>
      </c>
      <c r="BL33" s="36">
        <f>IF(AY33=13,4,0)</f>
        <v>0</v>
      </c>
      <c r="BM33" s="36">
        <f>IF(AY33=14,3,0)</f>
        <v>0</v>
      </c>
      <c r="BN33" s="36">
        <f>IF(AY33=15,2,0)</f>
        <v>0</v>
      </c>
      <c r="BO33" s="36">
        <f>IF(AY33=16,1,0)</f>
        <v>0</v>
      </c>
      <c r="BP33" s="36"/>
      <c r="BQ33" s="36">
        <f>SUM(AZ33:BO33)</f>
        <v>18</v>
      </c>
      <c r="BR33" s="59">
        <v>0</v>
      </c>
      <c r="BS33" s="56">
        <v>21.5</v>
      </c>
      <c r="BT33" s="38">
        <f>BR33*60+BS33</f>
        <v>21.5</v>
      </c>
      <c r="BU33" s="36">
        <f>RANK(BT33,BT15:BT33,1)</f>
        <v>7</v>
      </c>
      <c r="BV33" s="13">
        <f>IF(BU33=1,20,0)</f>
        <v>0</v>
      </c>
      <c r="BW33" s="13">
        <f>IF(BU33=2,18,0)</f>
        <v>0</v>
      </c>
      <c r="BX33" s="13">
        <f>IF(BU33=3,16,0)</f>
        <v>0</v>
      </c>
      <c r="BY33" s="13">
        <f>IF(BU33=4,14,0)</f>
        <v>0</v>
      </c>
      <c r="BZ33" s="13">
        <f>IF(BU33=5,13,0)</f>
        <v>0</v>
      </c>
      <c r="CA33" s="13">
        <f>IF(BU33=6,12,0)</f>
        <v>0</v>
      </c>
      <c r="CB33" s="13">
        <f>IF(BU33=7,11,0)</f>
        <v>11</v>
      </c>
      <c r="CC33" s="13">
        <f>IF(BU33=8,10,0)</f>
        <v>0</v>
      </c>
      <c r="CD33" s="13">
        <f>IF(BU33=9,8,0)</f>
        <v>0</v>
      </c>
      <c r="CE33" s="13">
        <f>IF(BU33=10,7,0)</f>
        <v>0</v>
      </c>
      <c r="CF33" s="13">
        <f>IF(BU33=11,6,0)</f>
        <v>0</v>
      </c>
      <c r="CG33" s="13">
        <f>IF(BU33=12,5,0)</f>
        <v>0</v>
      </c>
      <c r="CH33" s="13">
        <f>IF(BU33=13,4,0)</f>
        <v>0</v>
      </c>
      <c r="CI33" s="13">
        <f>IF(BU33=14,3,0)</f>
        <v>0</v>
      </c>
      <c r="CJ33" s="13">
        <f>IF(BU33=15,2,0)</f>
        <v>0</v>
      </c>
      <c r="CK33" s="13">
        <f>IF(BU33=16,1,0)</f>
        <v>0</v>
      </c>
      <c r="CL33" s="13"/>
      <c r="CM33" s="13">
        <f>SUM(BV33:CK33)</f>
        <v>11</v>
      </c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46">
        <v>0</v>
      </c>
      <c r="CY33" s="56">
        <v>31</v>
      </c>
      <c r="CZ33" s="38">
        <f>CX33*60+CY33</f>
        <v>31</v>
      </c>
      <c r="DA33" s="36">
        <f>RANK(CZ33,CZ15:CZ33,1)</f>
        <v>2</v>
      </c>
      <c r="DB33" s="36">
        <f t="shared" si="18"/>
        <v>0</v>
      </c>
      <c r="DC33" s="36">
        <f>IF(DA33=2,18,0)</f>
        <v>18</v>
      </c>
      <c r="DD33" s="36">
        <f>IF(DA33=3,16,0)</f>
        <v>0</v>
      </c>
      <c r="DE33" s="36">
        <f>IF(DA33=4,14,0)</f>
        <v>0</v>
      </c>
      <c r="DF33" s="36">
        <f>IF(DA33=5,13,0)</f>
        <v>0</v>
      </c>
      <c r="DG33" s="36">
        <f>IF(DA33=6,12,0)</f>
        <v>0</v>
      </c>
      <c r="DH33" s="36">
        <f>IF(DA33=7,11,0)</f>
        <v>0</v>
      </c>
      <c r="DI33" s="36">
        <f>IF(DA33=8,10,0)</f>
        <v>0</v>
      </c>
      <c r="DJ33" s="36">
        <f>IF(DA33=9,8,0)</f>
        <v>0</v>
      </c>
      <c r="DK33" s="36">
        <f>IF(DA33=10,7,0)</f>
        <v>0</v>
      </c>
      <c r="DL33" s="36">
        <f>IF(DA33=11,6,0)</f>
        <v>0</v>
      </c>
      <c r="DM33" s="36">
        <f>IF(DA33=12,5,0)</f>
        <v>0</v>
      </c>
      <c r="DN33" s="36">
        <f>IF(DA33=13,4,0)</f>
        <v>0</v>
      </c>
      <c r="DO33" s="36">
        <f>IF(DA33=14,3,0)</f>
        <v>0</v>
      </c>
      <c r="DP33" s="36">
        <f>IF(DA33=15,2,0)</f>
        <v>0</v>
      </c>
      <c r="DQ33" s="36">
        <f>IF(DA33=16,1,0)</f>
        <v>0</v>
      </c>
      <c r="DR33" s="36"/>
      <c r="DS33" s="36">
        <f>SUM(DB33:DQ33)</f>
        <v>18</v>
      </c>
      <c r="DT33" s="59">
        <v>0</v>
      </c>
      <c r="DU33" s="56">
        <v>42.9</v>
      </c>
      <c r="DV33" s="38">
        <f>DT33*60+DU33</f>
        <v>42.9</v>
      </c>
      <c r="DW33" s="36">
        <f>RANK(DV33,DV15:DV33,1)</f>
        <v>5</v>
      </c>
      <c r="DX33" s="36">
        <f t="shared" si="19"/>
        <v>0</v>
      </c>
      <c r="DY33" s="36">
        <f>IF(DW33=2,18,0)</f>
        <v>0</v>
      </c>
      <c r="DZ33" s="36">
        <f>IF(DW33=3,16,0)</f>
        <v>0</v>
      </c>
      <c r="EA33" s="36">
        <f>IF(DW33=4,14,0)</f>
        <v>0</v>
      </c>
      <c r="EB33" s="36">
        <f>IF(DW33=5,13,0)</f>
        <v>13</v>
      </c>
      <c r="EC33" s="36">
        <f>IF(DW33=6,12,0)</f>
        <v>0</v>
      </c>
      <c r="ED33" s="36">
        <f>IF(DW33=7,11,0)</f>
        <v>0</v>
      </c>
      <c r="EE33" s="36">
        <f>IF(DW33=8,10,0)</f>
        <v>0</v>
      </c>
      <c r="EF33" s="36">
        <f>IF(DW33=9,8,0)</f>
        <v>0</v>
      </c>
      <c r="EG33" s="36">
        <f>IF(DW33=10,7,0)</f>
        <v>0</v>
      </c>
      <c r="EH33" s="36">
        <f>IF(DW33=11,6,0)</f>
        <v>0</v>
      </c>
      <c r="EI33" s="36">
        <f>IF(DW33=12,5,0)</f>
        <v>0</v>
      </c>
      <c r="EJ33" s="36">
        <f>IF(DW33=13,4,0)</f>
        <v>0</v>
      </c>
      <c r="EK33" s="36">
        <f>IF(DW33=14,3,0)</f>
        <v>0</v>
      </c>
      <c r="EL33" s="36">
        <f>IF(DW33=15,2,0)</f>
        <v>0</v>
      </c>
      <c r="EM33" s="36">
        <f>IF(DW33=16,1,0)</f>
        <v>0</v>
      </c>
      <c r="EN33" s="36"/>
      <c r="EO33" s="36">
        <f>SUM(DX33:EM33)</f>
        <v>13</v>
      </c>
      <c r="EP33" s="46">
        <v>1</v>
      </c>
      <c r="EQ33" s="47">
        <v>25.2</v>
      </c>
      <c r="ER33" s="19">
        <f>EP33*60+EQ33</f>
        <v>85.2</v>
      </c>
      <c r="ES33" s="13">
        <f>RANK(ER33,ER15:ER33,1)</f>
        <v>4</v>
      </c>
      <c r="ET33" s="13">
        <f t="shared" si="20"/>
        <v>0</v>
      </c>
      <c r="EU33" s="13">
        <f>IF(ES33=2,18,0)</f>
        <v>0</v>
      </c>
      <c r="EV33" s="13">
        <f>IF(ES33=3,16,0)</f>
        <v>0</v>
      </c>
      <c r="EW33" s="13">
        <f>IF(ES33=4,14,0)</f>
        <v>14</v>
      </c>
      <c r="EX33" s="13">
        <f>IF(ES33=5,13,0)</f>
        <v>0</v>
      </c>
      <c r="EY33" s="13">
        <f>IF(ES33=6,12,0)</f>
        <v>0</v>
      </c>
      <c r="EZ33" s="13">
        <f>IF(ES33=7,11,0)</f>
        <v>0</v>
      </c>
      <c r="FA33" s="13">
        <f>IF(ES33=8,10,0)</f>
        <v>0</v>
      </c>
      <c r="FB33" s="13">
        <f>IF(ES33=9,8,0)</f>
        <v>0</v>
      </c>
      <c r="FC33" s="13">
        <f>IF(ES33=10,7,0)</f>
        <v>0</v>
      </c>
      <c r="FD33" s="13">
        <f>IF(ES33=11,6,0)</f>
        <v>0</v>
      </c>
      <c r="FE33" s="13">
        <f>IF(ES33=12,5,0)</f>
        <v>0</v>
      </c>
      <c r="FF33" s="13">
        <f>IF(ES33=13,4,0)</f>
        <v>0</v>
      </c>
      <c r="FG33" s="13">
        <f>IF(ES33=14,3,0)</f>
        <v>0</v>
      </c>
      <c r="FH33" s="13">
        <f>IF(ES33=15,2,0)</f>
        <v>0</v>
      </c>
      <c r="FI33" s="13">
        <f>IF(ES33=16,1,0)</f>
        <v>0</v>
      </c>
      <c r="FJ33" s="13"/>
      <c r="FK33" s="13">
        <f>SUM(ET33:FI33)</f>
        <v>14</v>
      </c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14">
        <f>AA33+BQ33+DS33+EO33+FK33+CM33</f>
        <v>84</v>
      </c>
      <c r="FW33" s="40">
        <f>RANK(FV33,FV15:FV33,0)</f>
        <v>4</v>
      </c>
      <c r="FX33" s="74"/>
    </row>
    <row r="34" spans="1:179" ht="14.25" customHeight="1">
      <c r="A34" s="53"/>
      <c r="B34" s="51"/>
      <c r="C34" s="49"/>
      <c r="D34" s="49"/>
      <c r="F34" s="49"/>
      <c r="G34" s="49"/>
      <c r="AV34" s="49"/>
      <c r="AW34" s="57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7"/>
      <c r="BS34" s="57"/>
      <c r="BT34" s="58"/>
      <c r="BU34" s="58"/>
      <c r="CX34" s="49"/>
      <c r="CY34" s="57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7"/>
      <c r="DU34" s="57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49"/>
      <c r="EQ34" s="49"/>
      <c r="FV34" s="26"/>
      <c r="FW34" s="26"/>
    </row>
    <row r="35" spans="1:179" ht="14.25" customHeight="1">
      <c r="A35" s="53"/>
      <c r="B35" s="51"/>
      <c r="C35" s="49"/>
      <c r="D35" s="49"/>
      <c r="F35" s="49"/>
      <c r="G35" s="49"/>
      <c r="AV35" s="49"/>
      <c r="AW35" s="57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7"/>
      <c r="BS35" s="57"/>
      <c r="BT35" s="58"/>
      <c r="BU35" s="58"/>
      <c r="CX35" s="49"/>
      <c r="CY35" s="57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7"/>
      <c r="DU35" s="57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49"/>
      <c r="EQ35" s="49"/>
      <c r="FV35" s="26"/>
      <c r="FW35" s="26"/>
    </row>
    <row r="36" spans="1:179" ht="14.25" customHeight="1" thickBot="1">
      <c r="A36" s="53"/>
      <c r="B36" s="51"/>
      <c r="C36" s="49"/>
      <c r="D36" s="49"/>
      <c r="F36" s="49"/>
      <c r="G36" s="49"/>
      <c r="AV36" s="49"/>
      <c r="AW36" s="57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7"/>
      <c r="BS36" s="57"/>
      <c r="BT36" s="58"/>
      <c r="BU36" s="58"/>
      <c r="CX36" s="49"/>
      <c r="CY36" s="57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7"/>
      <c r="DU36" s="57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49"/>
      <c r="EQ36" s="49"/>
      <c r="FV36" s="26"/>
      <c r="FW36" s="26"/>
    </row>
    <row r="37" spans="1:180" ht="14.25" customHeight="1">
      <c r="A37" s="52">
        <v>17</v>
      </c>
      <c r="B37" s="44" t="s">
        <v>22</v>
      </c>
      <c r="C37" s="1" t="s">
        <v>67</v>
      </c>
      <c r="D37" s="1">
        <v>1995</v>
      </c>
      <c r="E37" s="21" t="s">
        <v>9</v>
      </c>
      <c r="F37" s="59">
        <v>1</v>
      </c>
      <c r="G37" s="56">
        <v>16.4</v>
      </c>
      <c r="H37" s="38">
        <f>F37*60+G37</f>
        <v>76.4</v>
      </c>
      <c r="I37" s="39">
        <f>RANK(H37,H37:H55,1)</f>
        <v>16</v>
      </c>
      <c r="J37" s="13">
        <f>IF(I37=1,20,0)</f>
        <v>0</v>
      </c>
      <c r="K37" s="13">
        <f>IF(I37=2,18,0)</f>
        <v>0</v>
      </c>
      <c r="L37" s="13">
        <f>IF(I37=3,16,0)</f>
        <v>0</v>
      </c>
      <c r="M37" s="13">
        <f>IF(I37=4,14,0)</f>
        <v>0</v>
      </c>
      <c r="N37" s="13">
        <f>IF(I37=5,13,0)</f>
        <v>0</v>
      </c>
      <c r="O37" s="13">
        <f>IF(I37=6,12,0)</f>
        <v>0</v>
      </c>
      <c r="P37" s="13">
        <f>IF(I37=7,11,0)</f>
        <v>0</v>
      </c>
      <c r="Q37" s="13">
        <f>IF(I37=8,10,0)</f>
        <v>0</v>
      </c>
      <c r="R37" s="13">
        <f>IF(I37=9,8,0)</f>
        <v>0</v>
      </c>
      <c r="S37" s="13">
        <f>IF(I37=10,7,0)</f>
        <v>0</v>
      </c>
      <c r="T37" s="13">
        <f>IF(I37=11,6,0)</f>
        <v>0</v>
      </c>
      <c r="U37" s="13">
        <f>IF(I37=12,5,0)</f>
        <v>0</v>
      </c>
      <c r="V37" s="13">
        <f>IF(I37=13,4,0)</f>
        <v>0</v>
      </c>
      <c r="W37" s="13">
        <f>IF(I37=14,3,0)</f>
        <v>0</v>
      </c>
      <c r="X37" s="13">
        <f>IF(I37=15,2,0)</f>
        <v>0</v>
      </c>
      <c r="Y37" s="13">
        <f>IF(I37=16,1,0)</f>
        <v>1</v>
      </c>
      <c r="Z37" s="13"/>
      <c r="AA37" s="13">
        <f>SUM(J37:Y37)</f>
        <v>1</v>
      </c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46">
        <v>0</v>
      </c>
      <c r="AW37" s="56">
        <v>40</v>
      </c>
      <c r="AX37" s="38">
        <f>AV37*60+AW37</f>
        <v>40</v>
      </c>
      <c r="AY37" s="39">
        <f>RANK(AX37,AX37:AX55,1)</f>
        <v>15</v>
      </c>
      <c r="AZ37" s="36">
        <f>IF(AY37=1,20,0)</f>
        <v>0</v>
      </c>
      <c r="BA37" s="36">
        <f>IF(AY37=2,18,0)</f>
        <v>0</v>
      </c>
      <c r="BB37" s="36">
        <f>IF(AY37=3,16,0)</f>
        <v>0</v>
      </c>
      <c r="BC37" s="36">
        <f>IF(AY37=4,14,0)</f>
        <v>0</v>
      </c>
      <c r="BD37" s="36">
        <f>IF(AY37=5,13,0)</f>
        <v>0</v>
      </c>
      <c r="BE37" s="36">
        <f>IF(AY37=6,12,0)</f>
        <v>0</v>
      </c>
      <c r="BF37" s="36">
        <f>IF(AY37=7,11,0)</f>
        <v>0</v>
      </c>
      <c r="BG37" s="36">
        <f>IF(AY37=8,10,0)</f>
        <v>0</v>
      </c>
      <c r="BH37" s="36">
        <f>IF(AY37=9,8,0)</f>
        <v>0</v>
      </c>
      <c r="BI37" s="36">
        <f>IF(AY37=10,7,0)</f>
        <v>0</v>
      </c>
      <c r="BJ37" s="36">
        <f>IF(AY37=11,6,0)</f>
        <v>0</v>
      </c>
      <c r="BK37" s="36">
        <f>IF(AY37=12,5,0)</f>
        <v>0</v>
      </c>
      <c r="BL37" s="36">
        <f>IF(AY37=13,4,0)</f>
        <v>0</v>
      </c>
      <c r="BM37" s="36">
        <f>IF(AY37=14,3,0)</f>
        <v>0</v>
      </c>
      <c r="BN37" s="36">
        <f>IF(AY37=15,2,0)</f>
        <v>2</v>
      </c>
      <c r="BO37" s="36">
        <f>IF(AY37=16,1,0)</f>
        <v>0</v>
      </c>
      <c r="BP37" s="36"/>
      <c r="BQ37" s="36">
        <f>SUM(AZ37:BO37)</f>
        <v>2</v>
      </c>
      <c r="BR37" s="59">
        <v>0</v>
      </c>
      <c r="BS37" s="56">
        <v>20.9</v>
      </c>
      <c r="BT37" s="38">
        <f>BR37*60+BS37</f>
        <v>20.9</v>
      </c>
      <c r="BU37" s="39">
        <f>RANK(BT37,BT37:BT55,1)</f>
        <v>14</v>
      </c>
      <c r="BV37" s="13">
        <f>IF(BU37=1,20,0)</f>
        <v>0</v>
      </c>
      <c r="BW37" s="13">
        <f>IF(BU37=2,18,0)</f>
        <v>0</v>
      </c>
      <c r="BX37" s="13">
        <f>IF(BU37=3,16,0)</f>
        <v>0</v>
      </c>
      <c r="BY37" s="13">
        <f>IF(BU37=4,14,0)</f>
        <v>0</v>
      </c>
      <c r="BZ37" s="13">
        <f>IF(BU37=5,13,0)</f>
        <v>0</v>
      </c>
      <c r="CA37" s="13">
        <f>IF(BU37=6,12,0)</f>
        <v>0</v>
      </c>
      <c r="CB37" s="13">
        <f>IF(BU37=7,11,0)</f>
        <v>0</v>
      </c>
      <c r="CC37" s="13">
        <f>IF(BU37=8,10,0)</f>
        <v>0</v>
      </c>
      <c r="CD37" s="13">
        <f>IF(BU37=9,8,0)</f>
        <v>0</v>
      </c>
      <c r="CE37" s="13">
        <f>IF(BU37=10,7,0)</f>
        <v>0</v>
      </c>
      <c r="CF37" s="13">
        <f>IF(BU37=11,6,0)</f>
        <v>0</v>
      </c>
      <c r="CG37" s="13">
        <f>IF(BU37=12,5,0)</f>
        <v>0</v>
      </c>
      <c r="CH37" s="13">
        <f>IF(BU37=13,4,0)</f>
        <v>0</v>
      </c>
      <c r="CI37" s="13">
        <f>IF(BU37=14,3,0)</f>
        <v>3</v>
      </c>
      <c r="CJ37" s="13">
        <f>IF(BU37=15,2,0)</f>
        <v>0</v>
      </c>
      <c r="CK37" s="13">
        <f>IF(BU37=16,1,0)</f>
        <v>0</v>
      </c>
      <c r="CL37" s="13"/>
      <c r="CM37" s="13">
        <f>SUM(BV37:CK37)</f>
        <v>3</v>
      </c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46">
        <v>0</v>
      </c>
      <c r="CY37" s="56">
        <v>30.9</v>
      </c>
      <c r="CZ37" s="38">
        <f>CX37*60+CY37</f>
        <v>30.9</v>
      </c>
      <c r="DA37" s="39">
        <f>RANK(CZ37,CZ37:CZ55,1)</f>
        <v>16</v>
      </c>
      <c r="DB37" s="36">
        <f>IF(DA37=1,20,0)</f>
        <v>0</v>
      </c>
      <c r="DC37" s="36">
        <f>IF(DA37=2,18,0)</f>
        <v>0</v>
      </c>
      <c r="DD37" s="36">
        <f>IF(DA37=3,16,0)</f>
        <v>0</v>
      </c>
      <c r="DE37" s="36">
        <f>IF(DA37=4,14,0)</f>
        <v>0</v>
      </c>
      <c r="DF37" s="36">
        <f>IF(DA37=5,13,0)</f>
        <v>0</v>
      </c>
      <c r="DG37" s="36">
        <f>IF(DA37=6,12,0)</f>
        <v>0</v>
      </c>
      <c r="DH37" s="36">
        <f>IF(DA37=7,11,0)</f>
        <v>0</v>
      </c>
      <c r="DI37" s="36">
        <f>IF(DA37=8,10,0)</f>
        <v>0</v>
      </c>
      <c r="DJ37" s="36">
        <f>IF(DA37=9,8,0)</f>
        <v>0</v>
      </c>
      <c r="DK37" s="36">
        <f>IF(DA37=10,7,0)</f>
        <v>0</v>
      </c>
      <c r="DL37" s="36">
        <f>IF(DA37=11,6,0)</f>
        <v>0</v>
      </c>
      <c r="DM37" s="36">
        <f>IF(DA37=12,5,0)</f>
        <v>0</v>
      </c>
      <c r="DN37" s="36">
        <f>IF(DA37=13,4,0)</f>
        <v>0</v>
      </c>
      <c r="DO37" s="36">
        <f>IF(DA37=14,3,0)</f>
        <v>0</v>
      </c>
      <c r="DP37" s="36">
        <f>IF(DA37=15,2,0)</f>
        <v>0</v>
      </c>
      <c r="DQ37" s="36">
        <f>IF(DA37=16,1,0)</f>
        <v>1</v>
      </c>
      <c r="DR37" s="36"/>
      <c r="DS37" s="36">
        <f>SUM(DB37:DQ37)</f>
        <v>1</v>
      </c>
      <c r="DT37" s="59">
        <v>0</v>
      </c>
      <c r="DU37" s="56">
        <v>41.7</v>
      </c>
      <c r="DV37" s="38">
        <f>DT37*60+DU37</f>
        <v>41.7</v>
      </c>
      <c r="DW37" s="39">
        <f>RANK(DV37,DV37:DV55,1)</f>
        <v>15</v>
      </c>
      <c r="DX37" s="36">
        <f>IF(DW37=1,20,0)</f>
        <v>0</v>
      </c>
      <c r="DY37" s="36">
        <f>IF(DW37=2,18,0)</f>
        <v>0</v>
      </c>
      <c r="DZ37" s="36">
        <f>IF(DW37=3,16,0)</f>
        <v>0</v>
      </c>
      <c r="EA37" s="36">
        <f>IF(DW37=4,14,0)</f>
        <v>0</v>
      </c>
      <c r="EB37" s="36">
        <f>IF(DW37=5,13,0)</f>
        <v>0</v>
      </c>
      <c r="EC37" s="36">
        <f>IF(DW37=6,12,0)</f>
        <v>0</v>
      </c>
      <c r="ED37" s="36">
        <f>IF(DW37=7,11,0)</f>
        <v>0</v>
      </c>
      <c r="EE37" s="36">
        <f>IF(DW37=8,10,0)</f>
        <v>0</v>
      </c>
      <c r="EF37" s="36">
        <f>IF(DW37=9,8,0)</f>
        <v>0</v>
      </c>
      <c r="EG37" s="36">
        <f>IF(DW37=10,7,0)</f>
        <v>0</v>
      </c>
      <c r="EH37" s="36">
        <f>IF(DW37=11,6,0)</f>
        <v>0</v>
      </c>
      <c r="EI37" s="36">
        <f>IF(DW37=12,5,0)</f>
        <v>0</v>
      </c>
      <c r="EJ37" s="36">
        <f>IF(DW37=13,4,0)</f>
        <v>0</v>
      </c>
      <c r="EK37" s="36">
        <f>IF(DW37=14,3,0)</f>
        <v>0</v>
      </c>
      <c r="EL37" s="36">
        <f>IF(DW37=15,2,0)</f>
        <v>2</v>
      </c>
      <c r="EM37" s="36">
        <f>IF(DW37=16,1,0)</f>
        <v>0</v>
      </c>
      <c r="EN37" s="36"/>
      <c r="EO37" s="36">
        <f>SUM(DX37:EM37)</f>
        <v>2</v>
      </c>
      <c r="EP37" s="46">
        <v>1</v>
      </c>
      <c r="EQ37" s="47">
        <v>24.4</v>
      </c>
      <c r="ER37" s="19">
        <f>EP37*60+EQ37</f>
        <v>84.4</v>
      </c>
      <c r="ES37" s="39">
        <f>RANK(ER37,ER37:ER55,1)</f>
        <v>14</v>
      </c>
      <c r="ET37" s="13">
        <f>IF(ES37=1,20,0)</f>
        <v>0</v>
      </c>
      <c r="EU37" s="13">
        <f>IF(ES37=2,18,0)</f>
        <v>0</v>
      </c>
      <c r="EV37" s="13">
        <f>IF(ES37=3,16,0)</f>
        <v>0</v>
      </c>
      <c r="EW37" s="13">
        <f>IF(ES37=4,14,0)</f>
        <v>0</v>
      </c>
      <c r="EX37" s="13">
        <f>IF(ES37=5,13,0)</f>
        <v>0</v>
      </c>
      <c r="EY37" s="13">
        <f>IF(ES37=6,12,0)</f>
        <v>0</v>
      </c>
      <c r="EZ37" s="13">
        <f>IF(ES37=7,11,0)</f>
        <v>0</v>
      </c>
      <c r="FA37" s="13">
        <f>IF(ES37=8,10,0)</f>
        <v>0</v>
      </c>
      <c r="FB37" s="13">
        <f>IF(ES37=9,8,0)</f>
        <v>0</v>
      </c>
      <c r="FC37" s="13">
        <f>IF(ES37=10,7,0)</f>
        <v>0</v>
      </c>
      <c r="FD37" s="13">
        <f>IF(ES37=11,6,0)</f>
        <v>0</v>
      </c>
      <c r="FE37" s="13">
        <f>IF(ES37=12,5,0)</f>
        <v>0</v>
      </c>
      <c r="FF37" s="13">
        <f>IF(ES37=13,4,0)</f>
        <v>0</v>
      </c>
      <c r="FG37" s="13">
        <f>IF(ES37=14,3,0)</f>
        <v>3</v>
      </c>
      <c r="FH37" s="13">
        <f>IF(ES37=15,2,0)</f>
        <v>0</v>
      </c>
      <c r="FI37" s="13">
        <f>IF(ES37=16,1,0)</f>
        <v>0</v>
      </c>
      <c r="FJ37" s="13"/>
      <c r="FK37" s="13">
        <f>SUM(ET37:FI37)</f>
        <v>3</v>
      </c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14">
        <f>AA37+BQ37+DS37+EO37+FK37+CM37</f>
        <v>12</v>
      </c>
      <c r="FW37" s="40">
        <f>RANK(FV37,FV37:FV55,0)</f>
        <v>16</v>
      </c>
      <c r="FX37" s="72">
        <v>1</v>
      </c>
    </row>
    <row r="38" spans="1:180" ht="14.25" customHeight="1">
      <c r="A38" s="52">
        <v>18</v>
      </c>
      <c r="B38" s="44" t="s">
        <v>16</v>
      </c>
      <c r="C38" s="1" t="s">
        <v>82</v>
      </c>
      <c r="D38" s="1">
        <v>1984</v>
      </c>
      <c r="E38" s="21" t="s">
        <v>9</v>
      </c>
      <c r="F38" s="59">
        <v>1</v>
      </c>
      <c r="G38" s="56">
        <v>9.8</v>
      </c>
      <c r="H38" s="38">
        <f>F38*60+G38</f>
        <v>69.8</v>
      </c>
      <c r="I38" s="36">
        <f>RANK(H38,H37:H55,1)</f>
        <v>10</v>
      </c>
      <c r="J38" s="13">
        <f aca="true" t="shared" si="21" ref="J38:J55">IF(I38=1,20,0)</f>
        <v>0</v>
      </c>
      <c r="K38" s="13">
        <f>IF(I38=2,18,0)</f>
        <v>0</v>
      </c>
      <c r="L38" s="13">
        <f>IF(I38=3,16,0)</f>
        <v>0</v>
      </c>
      <c r="M38" s="13">
        <f>IF(I38=4,14,0)</f>
        <v>0</v>
      </c>
      <c r="N38" s="13">
        <f>IF(I38=5,13,0)</f>
        <v>0</v>
      </c>
      <c r="O38" s="13">
        <f>IF(I38=6,12,0)</f>
        <v>0</v>
      </c>
      <c r="P38" s="13">
        <f>IF(I38=7,11,0)</f>
        <v>0</v>
      </c>
      <c r="Q38" s="13">
        <f>IF(I38=8,10,0)</f>
        <v>0</v>
      </c>
      <c r="R38" s="13">
        <f>IF(I38=9,8,0)</f>
        <v>0</v>
      </c>
      <c r="S38" s="13">
        <f>IF(I38=10,7,0)</f>
        <v>7</v>
      </c>
      <c r="T38" s="13">
        <f>IF(I38=11,6,0)</f>
        <v>0</v>
      </c>
      <c r="U38" s="13">
        <f>IF(I38=12,5,0)</f>
        <v>0</v>
      </c>
      <c r="V38" s="13">
        <f>IF(I38=13,4,0)</f>
        <v>0</v>
      </c>
      <c r="W38" s="13">
        <f>IF(I38=14,3,0)</f>
        <v>0</v>
      </c>
      <c r="X38" s="13">
        <f>IF(I38=15,2,0)</f>
        <v>0</v>
      </c>
      <c r="Y38" s="13">
        <f>IF(I38=16,1,0)</f>
        <v>0</v>
      </c>
      <c r="Z38" s="13"/>
      <c r="AA38" s="13">
        <f>SUM(J38:Y38)</f>
        <v>7</v>
      </c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46">
        <v>0</v>
      </c>
      <c r="AW38" s="56">
        <v>32.9</v>
      </c>
      <c r="AX38" s="38">
        <f>AV38*60+AW38</f>
        <v>32.9</v>
      </c>
      <c r="AY38" s="36">
        <f>RANK(AX38,AX37:AX55,1)</f>
        <v>14</v>
      </c>
      <c r="AZ38" s="36">
        <f aca="true" t="shared" si="22" ref="AZ38:AZ55">IF(AY38=1,20,0)</f>
        <v>0</v>
      </c>
      <c r="BA38" s="36">
        <f>IF(AY38=2,18,0)</f>
        <v>0</v>
      </c>
      <c r="BB38" s="36">
        <f>IF(AY38=3,16,0)</f>
        <v>0</v>
      </c>
      <c r="BC38" s="36">
        <f>IF(AY38=4,14,0)</f>
        <v>0</v>
      </c>
      <c r="BD38" s="36">
        <f>IF(AY38=5,13,0)</f>
        <v>0</v>
      </c>
      <c r="BE38" s="36">
        <f>IF(AY38=6,12,0)</f>
        <v>0</v>
      </c>
      <c r="BF38" s="36">
        <f>IF(AY38=7,11,0)</f>
        <v>0</v>
      </c>
      <c r="BG38" s="36">
        <f>IF(AY38=8,10,0)</f>
        <v>0</v>
      </c>
      <c r="BH38" s="36">
        <f>IF(AY38=9,8,0)</f>
        <v>0</v>
      </c>
      <c r="BI38" s="36">
        <f>IF(AY38=10,7,0)</f>
        <v>0</v>
      </c>
      <c r="BJ38" s="36">
        <f>IF(AY38=11,6,0)</f>
        <v>0</v>
      </c>
      <c r="BK38" s="36">
        <f>IF(AY38=12,5,0)</f>
        <v>0</v>
      </c>
      <c r="BL38" s="36">
        <f>IF(AY38=13,4,0)</f>
        <v>0</v>
      </c>
      <c r="BM38" s="36">
        <f>IF(AY38=14,3,0)</f>
        <v>3</v>
      </c>
      <c r="BN38" s="36">
        <f>IF(AY38=15,2,0)</f>
        <v>0</v>
      </c>
      <c r="BO38" s="36">
        <f>IF(AY38=16,1,0)</f>
        <v>0</v>
      </c>
      <c r="BP38" s="36"/>
      <c r="BQ38" s="36">
        <f>SUM(AZ38:BO38)</f>
        <v>3</v>
      </c>
      <c r="BR38" s="59">
        <v>0</v>
      </c>
      <c r="BS38" s="56">
        <v>17.7</v>
      </c>
      <c r="BT38" s="38">
        <f>BR38*60+BS38</f>
        <v>17.7</v>
      </c>
      <c r="BU38" s="36">
        <f>RANK(BT38,BT37:BT55,1)</f>
        <v>10</v>
      </c>
      <c r="BV38" s="13">
        <f>IF(BU38=1,20,0)</f>
        <v>0</v>
      </c>
      <c r="BW38" s="13">
        <f>IF(BU38=2,18,0)</f>
        <v>0</v>
      </c>
      <c r="BX38" s="13">
        <f>IF(BU38=3,16,0)</f>
        <v>0</v>
      </c>
      <c r="BY38" s="13">
        <f>IF(BU38=4,14,0)</f>
        <v>0</v>
      </c>
      <c r="BZ38" s="13">
        <f>IF(BU38=5,13,0)</f>
        <v>0</v>
      </c>
      <c r="CA38" s="13">
        <f>IF(BU38=6,12,0)</f>
        <v>0</v>
      </c>
      <c r="CB38" s="13">
        <f>IF(BU38=7,11,0)</f>
        <v>0</v>
      </c>
      <c r="CC38" s="13">
        <f>IF(BU38=8,10,0)</f>
        <v>0</v>
      </c>
      <c r="CD38" s="13">
        <f>IF(BU38=9,8,0)</f>
        <v>0</v>
      </c>
      <c r="CE38" s="13">
        <f>IF(BU38=10,7,0)</f>
        <v>7</v>
      </c>
      <c r="CF38" s="13">
        <f>IF(BU38=11,6,0)</f>
        <v>0</v>
      </c>
      <c r="CG38" s="13">
        <f>IF(BU38=12,5,0)</f>
        <v>0</v>
      </c>
      <c r="CH38" s="13">
        <f>IF(BU38=13,4,0)</f>
        <v>0</v>
      </c>
      <c r="CI38" s="13">
        <f>IF(BU38=14,3,0)</f>
        <v>0</v>
      </c>
      <c r="CJ38" s="13">
        <f>IF(BU38=15,2,0)</f>
        <v>0</v>
      </c>
      <c r="CK38" s="13">
        <f>IF(BU38=16,1,0)</f>
        <v>0</v>
      </c>
      <c r="CL38" s="13"/>
      <c r="CM38" s="13">
        <f>SUM(BV38:CK38)</f>
        <v>7</v>
      </c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46">
        <v>0</v>
      </c>
      <c r="CY38" s="56">
        <v>28.5</v>
      </c>
      <c r="CZ38" s="38">
        <f>CX38*60+CY38</f>
        <v>28.5</v>
      </c>
      <c r="DA38" s="36">
        <f>RANK(CZ38,CZ37:CZ55,1)</f>
        <v>11</v>
      </c>
      <c r="DB38" s="36">
        <f aca="true" t="shared" si="23" ref="DB38:DB55">IF(DA38=1,20,0)</f>
        <v>0</v>
      </c>
      <c r="DC38" s="36">
        <f>IF(DA38=2,18,0)</f>
        <v>0</v>
      </c>
      <c r="DD38" s="36">
        <f>IF(DA38=3,16,0)</f>
        <v>0</v>
      </c>
      <c r="DE38" s="36">
        <f>IF(DA38=4,14,0)</f>
        <v>0</v>
      </c>
      <c r="DF38" s="36">
        <f>IF(DA38=5,13,0)</f>
        <v>0</v>
      </c>
      <c r="DG38" s="36">
        <f>IF(DA38=6,12,0)</f>
        <v>0</v>
      </c>
      <c r="DH38" s="36">
        <f>IF(DA38=7,11,0)</f>
        <v>0</v>
      </c>
      <c r="DI38" s="36">
        <f>IF(DA38=8,10,0)</f>
        <v>0</v>
      </c>
      <c r="DJ38" s="36">
        <f>IF(DA38=9,8,0)</f>
        <v>0</v>
      </c>
      <c r="DK38" s="36">
        <f>IF(DA38=10,7,0)</f>
        <v>0</v>
      </c>
      <c r="DL38" s="36">
        <f>IF(DA38=11,6,0)</f>
        <v>6</v>
      </c>
      <c r="DM38" s="36">
        <f>IF(DA38=12,5,0)</f>
        <v>0</v>
      </c>
      <c r="DN38" s="36">
        <f>IF(DA38=13,4,0)</f>
        <v>0</v>
      </c>
      <c r="DO38" s="36">
        <f>IF(DA38=14,3,0)</f>
        <v>0</v>
      </c>
      <c r="DP38" s="36">
        <f>IF(DA38=15,2,0)</f>
        <v>0</v>
      </c>
      <c r="DQ38" s="36">
        <f>IF(DA38=16,1,0)</f>
        <v>0</v>
      </c>
      <c r="DR38" s="36"/>
      <c r="DS38" s="36">
        <f>SUM(DB38:DQ38)</f>
        <v>6</v>
      </c>
      <c r="DT38" s="59">
        <v>0</v>
      </c>
      <c r="DU38" s="56">
        <v>39.2</v>
      </c>
      <c r="DV38" s="38">
        <f>DT38*60+DU38</f>
        <v>39.2</v>
      </c>
      <c r="DW38" s="36">
        <f>RANK(DV38,DV37:DV55,1)</f>
        <v>13</v>
      </c>
      <c r="DX38" s="36">
        <f aca="true" t="shared" si="24" ref="DX38:DX55">IF(DW38=1,20,0)</f>
        <v>0</v>
      </c>
      <c r="DY38" s="36">
        <f>IF(DW38=2,18,0)</f>
        <v>0</v>
      </c>
      <c r="DZ38" s="36">
        <f>IF(DW38=3,16,0)</f>
        <v>0</v>
      </c>
      <c r="EA38" s="36">
        <f>IF(DW38=4,14,0)</f>
        <v>0</v>
      </c>
      <c r="EB38" s="36">
        <f>IF(DW38=5,13,0)</f>
        <v>0</v>
      </c>
      <c r="EC38" s="36">
        <f>IF(DW38=6,12,0)</f>
        <v>0</v>
      </c>
      <c r="ED38" s="36">
        <f>IF(DW38=7,11,0)</f>
        <v>0</v>
      </c>
      <c r="EE38" s="36">
        <f>IF(DW38=8,10,0)</f>
        <v>0</v>
      </c>
      <c r="EF38" s="36">
        <f>IF(DW38=9,8,0)</f>
        <v>0</v>
      </c>
      <c r="EG38" s="36">
        <f>IF(DW38=10,7,0)</f>
        <v>0</v>
      </c>
      <c r="EH38" s="36">
        <f>IF(DW38=11,6,0)</f>
        <v>0</v>
      </c>
      <c r="EI38" s="36">
        <f>IF(DW38=12,5,0)</f>
        <v>0</v>
      </c>
      <c r="EJ38" s="36">
        <f>IF(DW38=13,4,0)</f>
        <v>4</v>
      </c>
      <c r="EK38" s="36">
        <f>IF(DW38=14,3,0)</f>
        <v>0</v>
      </c>
      <c r="EL38" s="36">
        <f>IF(DW38=15,2,0)</f>
        <v>0</v>
      </c>
      <c r="EM38" s="36">
        <f>IF(DW38=16,1,0)</f>
        <v>0</v>
      </c>
      <c r="EN38" s="36"/>
      <c r="EO38" s="36">
        <f>SUM(DX38:EM38)</f>
        <v>4</v>
      </c>
      <c r="EP38" s="46">
        <v>1</v>
      </c>
      <c r="EQ38" s="47">
        <v>25</v>
      </c>
      <c r="ER38" s="19">
        <f>EP38*60+EQ38</f>
        <v>85</v>
      </c>
      <c r="ES38" s="13">
        <f>RANK(ER38,ER37:ER55,1)</f>
        <v>15</v>
      </c>
      <c r="ET38" s="13">
        <f aca="true" t="shared" si="25" ref="ET38:ET55">IF(ES38=1,20,0)</f>
        <v>0</v>
      </c>
      <c r="EU38" s="13">
        <f>IF(ES38=2,18,0)</f>
        <v>0</v>
      </c>
      <c r="EV38" s="13">
        <f>IF(ES38=3,16,0)</f>
        <v>0</v>
      </c>
      <c r="EW38" s="13">
        <f>IF(ES38=4,14,0)</f>
        <v>0</v>
      </c>
      <c r="EX38" s="13">
        <f>IF(ES38=5,13,0)</f>
        <v>0</v>
      </c>
      <c r="EY38" s="13">
        <f>IF(ES38=6,12,0)</f>
        <v>0</v>
      </c>
      <c r="EZ38" s="13">
        <f>IF(ES38=7,11,0)</f>
        <v>0</v>
      </c>
      <c r="FA38" s="13">
        <f>IF(ES38=8,10,0)</f>
        <v>0</v>
      </c>
      <c r="FB38" s="13">
        <f>IF(ES38=9,8,0)</f>
        <v>0</v>
      </c>
      <c r="FC38" s="13">
        <f>IF(ES38=10,7,0)</f>
        <v>0</v>
      </c>
      <c r="FD38" s="13">
        <f>IF(ES38=11,6,0)</f>
        <v>0</v>
      </c>
      <c r="FE38" s="13">
        <f>IF(ES38=12,5,0)</f>
        <v>0</v>
      </c>
      <c r="FF38" s="13">
        <f>IF(ES38=13,4,0)</f>
        <v>0</v>
      </c>
      <c r="FG38" s="13">
        <f>IF(ES38=14,3,0)</f>
        <v>0</v>
      </c>
      <c r="FH38" s="13">
        <f>IF(ES38=15,2,0)</f>
        <v>2</v>
      </c>
      <c r="FI38" s="13">
        <f>IF(ES38=16,1,0)</f>
        <v>0</v>
      </c>
      <c r="FJ38" s="13"/>
      <c r="FK38" s="13">
        <f>SUM(ET38:FI38)</f>
        <v>2</v>
      </c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14">
        <f>AA38+BQ38+DS38+EO38+FK38+CM38</f>
        <v>29</v>
      </c>
      <c r="FW38" s="40">
        <f>RANK(FV38,FV37:FV55,0)</f>
        <v>13</v>
      </c>
      <c r="FX38" s="73"/>
    </row>
    <row r="39" spans="1:180" ht="14.25" customHeight="1">
      <c r="A39" s="52">
        <v>19</v>
      </c>
      <c r="B39" s="44" t="s">
        <v>23</v>
      </c>
      <c r="C39" s="1" t="s">
        <v>91</v>
      </c>
      <c r="D39" s="1">
        <v>1995</v>
      </c>
      <c r="E39" s="21" t="s">
        <v>9</v>
      </c>
      <c r="F39" s="59">
        <v>1</v>
      </c>
      <c r="G39" s="56">
        <v>13.9</v>
      </c>
      <c r="H39" s="38">
        <f>F39*60+G39</f>
        <v>73.9</v>
      </c>
      <c r="I39" s="36">
        <f>RANK(H39,H37:H55,1)</f>
        <v>15</v>
      </c>
      <c r="J39" s="13">
        <f t="shared" si="21"/>
        <v>0</v>
      </c>
      <c r="K39" s="13">
        <f>IF(I39=2,18,0)</f>
        <v>0</v>
      </c>
      <c r="L39" s="13">
        <f>IF(I39=3,16,0)</f>
        <v>0</v>
      </c>
      <c r="M39" s="13">
        <f>IF(I39=4,14,0)</f>
        <v>0</v>
      </c>
      <c r="N39" s="13">
        <f>IF(I39=5,13,0)</f>
        <v>0</v>
      </c>
      <c r="O39" s="13">
        <f>IF(I39=6,12,0)</f>
        <v>0</v>
      </c>
      <c r="P39" s="13">
        <f>IF(I39=7,11,0)</f>
        <v>0</v>
      </c>
      <c r="Q39" s="13">
        <f>IF(I39=8,10,0)</f>
        <v>0</v>
      </c>
      <c r="R39" s="13">
        <f>IF(I39=9,8,0)</f>
        <v>0</v>
      </c>
      <c r="S39" s="13">
        <f>IF(I39=10,7,0)</f>
        <v>0</v>
      </c>
      <c r="T39" s="13">
        <f>IF(I39=11,6,0)</f>
        <v>0</v>
      </c>
      <c r="U39" s="13">
        <f>IF(I39=12,5,0)</f>
        <v>0</v>
      </c>
      <c r="V39" s="13">
        <f>IF(I39=13,4,0)</f>
        <v>0</v>
      </c>
      <c r="W39" s="13">
        <f>IF(I39=14,3,0)</f>
        <v>0</v>
      </c>
      <c r="X39" s="13">
        <f>IF(I39=15,2,0)</f>
        <v>2</v>
      </c>
      <c r="Y39" s="13">
        <f>IF(I39=16,1,0)</f>
        <v>0</v>
      </c>
      <c r="Z39" s="13"/>
      <c r="AA39" s="13">
        <f>SUM(J39:Y39)</f>
        <v>2</v>
      </c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46">
        <v>0</v>
      </c>
      <c r="AW39" s="56">
        <v>28.6</v>
      </c>
      <c r="AX39" s="38">
        <f>AV39*60+AW39</f>
        <v>28.6</v>
      </c>
      <c r="AY39" s="36">
        <f>RANK(AX39,AX37:AX55,1)</f>
        <v>3</v>
      </c>
      <c r="AZ39" s="36">
        <f t="shared" si="22"/>
        <v>0</v>
      </c>
      <c r="BA39" s="36">
        <f>IF(AY39=2,18,0)</f>
        <v>0</v>
      </c>
      <c r="BB39" s="36">
        <f>IF(AY39=3,16,0)</f>
        <v>16</v>
      </c>
      <c r="BC39" s="36">
        <f>IF(AY39=4,14,0)</f>
        <v>0</v>
      </c>
      <c r="BD39" s="36">
        <f>IF(AY39=5,13,0)</f>
        <v>0</v>
      </c>
      <c r="BE39" s="36">
        <f>IF(AY39=6,12,0)</f>
        <v>0</v>
      </c>
      <c r="BF39" s="36">
        <f>IF(AY39=7,11,0)</f>
        <v>0</v>
      </c>
      <c r="BG39" s="36">
        <f>IF(AY39=8,10,0)</f>
        <v>0</v>
      </c>
      <c r="BH39" s="36">
        <f>IF(AY39=9,8,0)</f>
        <v>0</v>
      </c>
      <c r="BI39" s="36">
        <f>IF(AY39=10,7,0)</f>
        <v>0</v>
      </c>
      <c r="BJ39" s="36">
        <f>IF(AY39=11,6,0)</f>
        <v>0</v>
      </c>
      <c r="BK39" s="36">
        <f>IF(AY39=12,5,0)</f>
        <v>0</v>
      </c>
      <c r="BL39" s="36">
        <f>IF(AY39=13,4,0)</f>
        <v>0</v>
      </c>
      <c r="BM39" s="36">
        <f>IF(AY39=14,3,0)</f>
        <v>0</v>
      </c>
      <c r="BN39" s="36">
        <f>IF(AY39=15,2,0)</f>
        <v>0</v>
      </c>
      <c r="BO39" s="36">
        <f>IF(AY39=16,1,0)</f>
        <v>0</v>
      </c>
      <c r="BP39" s="36"/>
      <c r="BQ39" s="36">
        <f>SUM(AZ39:BO39)</f>
        <v>16</v>
      </c>
      <c r="BR39" s="59">
        <v>0</v>
      </c>
      <c r="BS39" s="56">
        <v>22.9</v>
      </c>
      <c r="BT39" s="38">
        <f>BR39*60+BS39</f>
        <v>22.9</v>
      </c>
      <c r="BU39" s="36">
        <f>RANK(BT39,BT37:BT55,1)</f>
        <v>16</v>
      </c>
      <c r="BV39" s="13">
        <f>IF(BU39=1,20,0)</f>
        <v>0</v>
      </c>
      <c r="BW39" s="13">
        <f>IF(BU39=2,18,0)</f>
        <v>0</v>
      </c>
      <c r="BX39" s="13">
        <f>IF(BU39=3,16,0)</f>
        <v>0</v>
      </c>
      <c r="BY39" s="13">
        <f>IF(BU39=4,14,0)</f>
        <v>0</v>
      </c>
      <c r="BZ39" s="13">
        <f>IF(BU39=5,13,0)</f>
        <v>0</v>
      </c>
      <c r="CA39" s="13">
        <f>IF(BU39=6,12,0)</f>
        <v>0</v>
      </c>
      <c r="CB39" s="13">
        <f>IF(BU39=7,11,0)</f>
        <v>0</v>
      </c>
      <c r="CC39" s="13">
        <f>IF(BU39=8,10,0)</f>
        <v>0</v>
      </c>
      <c r="CD39" s="13">
        <f>IF(BU39=9,8,0)</f>
        <v>0</v>
      </c>
      <c r="CE39" s="13">
        <f>IF(BU39=10,7,0)</f>
        <v>0</v>
      </c>
      <c r="CF39" s="13">
        <f>IF(BU39=11,6,0)</f>
        <v>0</v>
      </c>
      <c r="CG39" s="13">
        <f>IF(BU39=12,5,0)</f>
        <v>0</v>
      </c>
      <c r="CH39" s="13">
        <f>IF(BU39=13,4,0)</f>
        <v>0</v>
      </c>
      <c r="CI39" s="13">
        <f>IF(BU39=14,3,0)</f>
        <v>0</v>
      </c>
      <c r="CJ39" s="13">
        <f>IF(BU39=15,2,0)</f>
        <v>0</v>
      </c>
      <c r="CK39" s="13">
        <f>IF(BU39=16,1,0)</f>
        <v>1</v>
      </c>
      <c r="CL39" s="13"/>
      <c r="CM39" s="13">
        <f>SUM(BV39:CK39)</f>
        <v>1</v>
      </c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46">
        <v>0</v>
      </c>
      <c r="CY39" s="56">
        <v>28.6</v>
      </c>
      <c r="CZ39" s="38">
        <f>CX39*60+CY39</f>
        <v>28.6</v>
      </c>
      <c r="DA39" s="36">
        <f>RANK(CZ39,CZ37:CZ55,1)</f>
        <v>12</v>
      </c>
      <c r="DB39" s="36">
        <f t="shared" si="23"/>
        <v>0</v>
      </c>
      <c r="DC39" s="36">
        <f>IF(DA39=2,18,0)</f>
        <v>0</v>
      </c>
      <c r="DD39" s="36">
        <f>IF(DA39=3,16,0)</f>
        <v>0</v>
      </c>
      <c r="DE39" s="36">
        <f>IF(DA39=4,14,0)</f>
        <v>0</v>
      </c>
      <c r="DF39" s="36">
        <f>IF(DA39=5,13,0)</f>
        <v>0</v>
      </c>
      <c r="DG39" s="36">
        <f>IF(DA39=6,12,0)</f>
        <v>0</v>
      </c>
      <c r="DH39" s="36">
        <f>IF(DA39=7,11,0)</f>
        <v>0</v>
      </c>
      <c r="DI39" s="36">
        <f>IF(DA39=8,10,0)</f>
        <v>0</v>
      </c>
      <c r="DJ39" s="36">
        <f>IF(DA39=9,8,0)</f>
        <v>0</v>
      </c>
      <c r="DK39" s="36">
        <f>IF(DA39=10,7,0)</f>
        <v>0</v>
      </c>
      <c r="DL39" s="36">
        <f>IF(DA39=11,6,0)</f>
        <v>0</v>
      </c>
      <c r="DM39" s="36">
        <f>IF(DA39=12,5,0)</f>
        <v>5</v>
      </c>
      <c r="DN39" s="36">
        <f>IF(DA39=13,4,0)</f>
        <v>0</v>
      </c>
      <c r="DO39" s="36">
        <f>IF(DA39=14,3,0)</f>
        <v>0</v>
      </c>
      <c r="DP39" s="36">
        <f>IF(DA39=15,2,0)</f>
        <v>0</v>
      </c>
      <c r="DQ39" s="36">
        <f>IF(DA39=16,1,0)</f>
        <v>0</v>
      </c>
      <c r="DR39" s="36"/>
      <c r="DS39" s="36">
        <f>SUM(DB39:DQ39)</f>
        <v>5</v>
      </c>
      <c r="DT39" s="59">
        <v>0</v>
      </c>
      <c r="DU39" s="56">
        <v>38.7</v>
      </c>
      <c r="DV39" s="38">
        <f>DT39*60+DU39</f>
        <v>38.7</v>
      </c>
      <c r="DW39" s="36">
        <f>RANK(DV39,DV37:DV55,1)</f>
        <v>12</v>
      </c>
      <c r="DX39" s="36">
        <f t="shared" si="24"/>
        <v>0</v>
      </c>
      <c r="DY39" s="36">
        <f>IF(DW39=2,18,0)</f>
        <v>0</v>
      </c>
      <c r="DZ39" s="36">
        <f>IF(DW39=3,16,0)</f>
        <v>0</v>
      </c>
      <c r="EA39" s="36">
        <f>IF(DW39=4,14,0)</f>
        <v>0</v>
      </c>
      <c r="EB39" s="36">
        <f>IF(DW39=5,13,0)</f>
        <v>0</v>
      </c>
      <c r="EC39" s="36">
        <f>IF(DW39=6,12,0)</f>
        <v>0</v>
      </c>
      <c r="ED39" s="36">
        <f>IF(DW39=7,11,0)</f>
        <v>0</v>
      </c>
      <c r="EE39" s="36">
        <f>IF(DW39=8,10,0)</f>
        <v>0</v>
      </c>
      <c r="EF39" s="36">
        <f>IF(DW39=9,8,0)</f>
        <v>0</v>
      </c>
      <c r="EG39" s="36">
        <f>IF(DW39=10,7,0)</f>
        <v>0</v>
      </c>
      <c r="EH39" s="36">
        <f>IF(DW39=11,6,0)</f>
        <v>0</v>
      </c>
      <c r="EI39" s="36">
        <f>IF(DW39=12,5,0)</f>
        <v>5</v>
      </c>
      <c r="EJ39" s="36">
        <f>IF(DW39=13,4,0)</f>
        <v>0</v>
      </c>
      <c r="EK39" s="36">
        <f>IF(DW39=14,3,0)</f>
        <v>0</v>
      </c>
      <c r="EL39" s="36">
        <f>IF(DW39=15,2,0)</f>
        <v>0</v>
      </c>
      <c r="EM39" s="36">
        <f>IF(DW39=16,1,0)</f>
        <v>0</v>
      </c>
      <c r="EN39" s="36"/>
      <c r="EO39" s="36">
        <f>SUM(DX39:EM39)</f>
        <v>5</v>
      </c>
      <c r="EP39" s="46">
        <v>1</v>
      </c>
      <c r="EQ39" s="47">
        <v>19.6</v>
      </c>
      <c r="ER39" s="19">
        <f>EP39*60+EQ39</f>
        <v>79.6</v>
      </c>
      <c r="ES39" s="13">
        <f>RANK(ER39,ER37:ER55,1)</f>
        <v>11</v>
      </c>
      <c r="ET39" s="13">
        <f t="shared" si="25"/>
        <v>0</v>
      </c>
      <c r="EU39" s="13">
        <f>IF(ES39=2,18,0)</f>
        <v>0</v>
      </c>
      <c r="EV39" s="13">
        <f>IF(ES39=3,16,0)</f>
        <v>0</v>
      </c>
      <c r="EW39" s="13">
        <f>IF(ES39=4,14,0)</f>
        <v>0</v>
      </c>
      <c r="EX39" s="13">
        <f>IF(ES39=5,13,0)</f>
        <v>0</v>
      </c>
      <c r="EY39" s="13">
        <f>IF(ES39=6,12,0)</f>
        <v>0</v>
      </c>
      <c r="EZ39" s="13">
        <f>IF(ES39=7,11,0)</f>
        <v>0</v>
      </c>
      <c r="FA39" s="13">
        <f>IF(ES39=8,10,0)</f>
        <v>0</v>
      </c>
      <c r="FB39" s="13">
        <f>IF(ES39=9,8,0)</f>
        <v>0</v>
      </c>
      <c r="FC39" s="13">
        <f>IF(ES39=10,7,0)</f>
        <v>0</v>
      </c>
      <c r="FD39" s="13">
        <f>IF(ES39=11,6,0)</f>
        <v>6</v>
      </c>
      <c r="FE39" s="13">
        <f>IF(ES39=12,5,0)</f>
        <v>0</v>
      </c>
      <c r="FF39" s="13">
        <f>IF(ES39=13,4,0)</f>
        <v>0</v>
      </c>
      <c r="FG39" s="13">
        <f>IF(ES39=14,3,0)</f>
        <v>0</v>
      </c>
      <c r="FH39" s="13">
        <f>IF(ES39=15,2,0)</f>
        <v>0</v>
      </c>
      <c r="FI39" s="13">
        <f>IF(ES39=16,1,0)</f>
        <v>0</v>
      </c>
      <c r="FJ39" s="13"/>
      <c r="FK39" s="13">
        <f>SUM(ET39:FI39)</f>
        <v>6</v>
      </c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14">
        <f>AA39+BQ39+DS39+EO39+FK39+CM39</f>
        <v>35</v>
      </c>
      <c r="FW39" s="40">
        <f>RANK(FV39,FV37:FV55,0)</f>
        <v>12</v>
      </c>
      <c r="FX39" s="73"/>
    </row>
    <row r="40" spans="1:180" ht="14.25" customHeight="1" thickBot="1">
      <c r="A40" s="52">
        <v>20</v>
      </c>
      <c r="B40" s="44" t="s">
        <v>24</v>
      </c>
      <c r="C40" s="1" t="s">
        <v>83</v>
      </c>
      <c r="D40" s="1">
        <v>1986</v>
      </c>
      <c r="E40" s="21" t="s">
        <v>9</v>
      </c>
      <c r="F40" s="59">
        <v>1</v>
      </c>
      <c r="G40" s="56">
        <v>2.1</v>
      </c>
      <c r="H40" s="38">
        <f>F40*60+G40</f>
        <v>62.1</v>
      </c>
      <c r="I40" s="36">
        <f>RANK(H40,H37:H55,1)</f>
        <v>1</v>
      </c>
      <c r="J40" s="13">
        <f t="shared" si="21"/>
        <v>20</v>
      </c>
      <c r="K40" s="13">
        <f>IF(I40=2,18,0)</f>
        <v>0</v>
      </c>
      <c r="L40" s="13">
        <f>IF(I40=3,16,0)</f>
        <v>0</v>
      </c>
      <c r="M40" s="13">
        <f>IF(I40=4,14,0)</f>
        <v>0</v>
      </c>
      <c r="N40" s="13">
        <f>IF(I40=5,13,0)</f>
        <v>0</v>
      </c>
      <c r="O40" s="13">
        <f>IF(I40=6,12,0)</f>
        <v>0</v>
      </c>
      <c r="P40" s="13">
        <f>IF(I40=7,11,0)</f>
        <v>0</v>
      </c>
      <c r="Q40" s="13">
        <f>IF(I40=8,10,0)</f>
        <v>0</v>
      </c>
      <c r="R40" s="13">
        <f>IF(I40=9,8,0)</f>
        <v>0</v>
      </c>
      <c r="S40" s="13">
        <f>IF(I40=10,7,0)</f>
        <v>0</v>
      </c>
      <c r="T40" s="13">
        <f>IF(I40=11,6,0)</f>
        <v>0</v>
      </c>
      <c r="U40" s="13">
        <f>IF(I40=12,5,0)</f>
        <v>0</v>
      </c>
      <c r="V40" s="13">
        <f>IF(I40=13,4,0)</f>
        <v>0</v>
      </c>
      <c r="W40" s="13">
        <f>IF(I40=14,3,0)</f>
        <v>0</v>
      </c>
      <c r="X40" s="13">
        <f>IF(I40=15,2,0)</f>
        <v>0</v>
      </c>
      <c r="Y40" s="13">
        <f>IF(I40=16,1,0)</f>
        <v>0</v>
      </c>
      <c r="Z40" s="13"/>
      <c r="AA40" s="13">
        <f>SUM(J40:Y40)</f>
        <v>20</v>
      </c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46">
        <v>0</v>
      </c>
      <c r="AW40" s="56">
        <v>29.1</v>
      </c>
      <c r="AX40" s="38">
        <f>AV40*60+AW40</f>
        <v>29.1</v>
      </c>
      <c r="AY40" s="36">
        <f>RANK(AX40,AX37:AX55,1)</f>
        <v>5</v>
      </c>
      <c r="AZ40" s="36">
        <f t="shared" si="22"/>
        <v>0</v>
      </c>
      <c r="BA40" s="36">
        <f>IF(AY40=2,18,0)</f>
        <v>0</v>
      </c>
      <c r="BB40" s="36">
        <f>IF(AY40=3,16,0)</f>
        <v>0</v>
      </c>
      <c r="BC40" s="36">
        <f>IF(AY40=4,14,0)</f>
        <v>0</v>
      </c>
      <c r="BD40" s="36">
        <f>IF(AY40=5,13,0)</f>
        <v>13</v>
      </c>
      <c r="BE40" s="36">
        <f>IF(AY40=6,12,0)</f>
        <v>0</v>
      </c>
      <c r="BF40" s="36">
        <f>IF(AY40=7,11,0)</f>
        <v>0</v>
      </c>
      <c r="BG40" s="36">
        <f>IF(AY40=8,10,0)</f>
        <v>0</v>
      </c>
      <c r="BH40" s="36">
        <f>IF(AY40=9,8,0)</f>
        <v>0</v>
      </c>
      <c r="BI40" s="36">
        <f>IF(AY40=10,7,0)</f>
        <v>0</v>
      </c>
      <c r="BJ40" s="36">
        <f>IF(AY40=11,6,0)</f>
        <v>0</v>
      </c>
      <c r="BK40" s="36">
        <f>IF(AY40=12,5,0)</f>
        <v>0</v>
      </c>
      <c r="BL40" s="36">
        <f>IF(AY40=13,4,0)</f>
        <v>0</v>
      </c>
      <c r="BM40" s="36">
        <f>IF(AY40=14,3,0)</f>
        <v>0</v>
      </c>
      <c r="BN40" s="36">
        <f>IF(AY40=15,2,0)</f>
        <v>0</v>
      </c>
      <c r="BO40" s="36">
        <f>IF(AY40=16,1,0)</f>
        <v>0</v>
      </c>
      <c r="BP40" s="36"/>
      <c r="BQ40" s="36">
        <f>SUM(AZ40:BO40)</f>
        <v>13</v>
      </c>
      <c r="BR40" s="59">
        <v>0</v>
      </c>
      <c r="BS40" s="56">
        <v>15.5</v>
      </c>
      <c r="BT40" s="38">
        <f>BR40*60+BS40</f>
        <v>15.5</v>
      </c>
      <c r="BU40" s="36">
        <f>RANK(BT40,BT37:BT55,1)</f>
        <v>1</v>
      </c>
      <c r="BV40" s="13">
        <f>IF(BU40=1,20,0)</f>
        <v>20</v>
      </c>
      <c r="BW40" s="13">
        <f>IF(BU40=2,18,0)</f>
        <v>0</v>
      </c>
      <c r="BX40" s="13">
        <f>IF(BU40=3,16,0)</f>
        <v>0</v>
      </c>
      <c r="BY40" s="13">
        <f>IF(BU40=4,14,0)</f>
        <v>0</v>
      </c>
      <c r="BZ40" s="13">
        <f>IF(BU40=5,13,0)</f>
        <v>0</v>
      </c>
      <c r="CA40" s="13">
        <f>IF(BU40=6,12,0)</f>
        <v>0</v>
      </c>
      <c r="CB40" s="13">
        <f>IF(BU40=7,11,0)</f>
        <v>0</v>
      </c>
      <c r="CC40" s="13">
        <f>IF(BU40=8,10,0)</f>
        <v>0</v>
      </c>
      <c r="CD40" s="13">
        <f>IF(BU40=9,8,0)</f>
        <v>0</v>
      </c>
      <c r="CE40" s="13">
        <f>IF(BU40=10,7,0)</f>
        <v>0</v>
      </c>
      <c r="CF40" s="13">
        <f>IF(BU40=11,6,0)</f>
        <v>0</v>
      </c>
      <c r="CG40" s="13">
        <f>IF(BU40=12,5,0)</f>
        <v>0</v>
      </c>
      <c r="CH40" s="13">
        <f>IF(BU40=13,4,0)</f>
        <v>0</v>
      </c>
      <c r="CI40" s="13">
        <f>IF(BU40=14,3,0)</f>
        <v>0</v>
      </c>
      <c r="CJ40" s="13">
        <f>IF(BU40=15,2,0)</f>
        <v>0</v>
      </c>
      <c r="CK40" s="13">
        <f>IF(BU40=16,1,0)</f>
        <v>0</v>
      </c>
      <c r="CL40" s="13"/>
      <c r="CM40" s="13">
        <f>SUM(BV40:CK40)</f>
        <v>20</v>
      </c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46">
        <v>0</v>
      </c>
      <c r="CY40" s="56">
        <v>27.7</v>
      </c>
      <c r="CZ40" s="38">
        <f>CX40*60+CY40</f>
        <v>27.7</v>
      </c>
      <c r="DA40" s="36">
        <f>RANK(CZ40,CZ37:CZ55,1)</f>
        <v>8</v>
      </c>
      <c r="DB40" s="36">
        <f t="shared" si="23"/>
        <v>0</v>
      </c>
      <c r="DC40" s="36">
        <f>IF(DA40=2,18,0)</f>
        <v>0</v>
      </c>
      <c r="DD40" s="36">
        <f>IF(DA40=3,16,0)</f>
        <v>0</v>
      </c>
      <c r="DE40" s="36">
        <f>IF(DA40=4,14,0)</f>
        <v>0</v>
      </c>
      <c r="DF40" s="36">
        <f>IF(DA40=5,13,0)</f>
        <v>0</v>
      </c>
      <c r="DG40" s="36">
        <f>IF(DA40=6,12,0)</f>
        <v>0</v>
      </c>
      <c r="DH40" s="36">
        <f>IF(DA40=7,11,0)</f>
        <v>0</v>
      </c>
      <c r="DI40" s="36">
        <f>IF(DA40=8,10,0)</f>
        <v>10</v>
      </c>
      <c r="DJ40" s="36">
        <f>IF(DA40=9,8,0)</f>
        <v>0</v>
      </c>
      <c r="DK40" s="36">
        <f>IF(DA40=10,7,0)</f>
        <v>0</v>
      </c>
      <c r="DL40" s="36">
        <f>IF(DA40=11,6,0)</f>
        <v>0</v>
      </c>
      <c r="DM40" s="36">
        <f>IF(DA40=12,5,0)</f>
        <v>0</v>
      </c>
      <c r="DN40" s="36">
        <f>IF(DA40=13,4,0)</f>
        <v>0</v>
      </c>
      <c r="DO40" s="36">
        <f>IF(DA40=14,3,0)</f>
        <v>0</v>
      </c>
      <c r="DP40" s="36">
        <f>IF(DA40=15,2,0)</f>
        <v>0</v>
      </c>
      <c r="DQ40" s="36">
        <f>IF(DA40=16,1,0)</f>
        <v>0</v>
      </c>
      <c r="DR40" s="36"/>
      <c r="DS40" s="36">
        <f>SUM(DB40:DQ40)</f>
        <v>10</v>
      </c>
      <c r="DT40" s="59">
        <v>0</v>
      </c>
      <c r="DU40" s="56">
        <v>31.8</v>
      </c>
      <c r="DV40" s="38">
        <f>DT40*60+DU40</f>
        <v>31.8</v>
      </c>
      <c r="DW40" s="36">
        <f>RANK(DV40,DV37:DV55,1)</f>
        <v>2</v>
      </c>
      <c r="DX40" s="36">
        <f t="shared" si="24"/>
        <v>0</v>
      </c>
      <c r="DY40" s="36">
        <f>IF(DW40=2,18,0)</f>
        <v>18</v>
      </c>
      <c r="DZ40" s="36">
        <f>IF(DW40=3,16,0)</f>
        <v>0</v>
      </c>
      <c r="EA40" s="36">
        <f>IF(DW40=4,14,0)</f>
        <v>0</v>
      </c>
      <c r="EB40" s="36">
        <f>IF(DW40=5,13,0)</f>
        <v>0</v>
      </c>
      <c r="EC40" s="36">
        <f>IF(DW40=6,12,0)</f>
        <v>0</v>
      </c>
      <c r="ED40" s="36">
        <f>IF(DW40=7,11,0)</f>
        <v>0</v>
      </c>
      <c r="EE40" s="36">
        <f>IF(DW40=8,10,0)</f>
        <v>0</v>
      </c>
      <c r="EF40" s="36">
        <f>IF(DW40=9,8,0)</f>
        <v>0</v>
      </c>
      <c r="EG40" s="36">
        <f>IF(DW40=10,7,0)</f>
        <v>0</v>
      </c>
      <c r="EH40" s="36">
        <f>IF(DW40=11,6,0)</f>
        <v>0</v>
      </c>
      <c r="EI40" s="36">
        <f>IF(DW40=12,5,0)</f>
        <v>0</v>
      </c>
      <c r="EJ40" s="36">
        <f>IF(DW40=13,4,0)</f>
        <v>0</v>
      </c>
      <c r="EK40" s="36">
        <f>IF(DW40=14,3,0)</f>
        <v>0</v>
      </c>
      <c r="EL40" s="36">
        <f>IF(DW40=15,2,0)</f>
        <v>0</v>
      </c>
      <c r="EM40" s="36">
        <f>IF(DW40=16,1,0)</f>
        <v>0</v>
      </c>
      <c r="EN40" s="36"/>
      <c r="EO40" s="36">
        <f>SUM(DX40:EM40)</f>
        <v>18</v>
      </c>
      <c r="EP40" s="46">
        <v>1</v>
      </c>
      <c r="EQ40" s="47">
        <v>11.1</v>
      </c>
      <c r="ER40" s="19">
        <f>EP40*60+EQ40</f>
        <v>71.1</v>
      </c>
      <c r="ES40" s="13">
        <f>RANK(ER40,ER37:ER55,1)</f>
        <v>2</v>
      </c>
      <c r="ET40" s="13">
        <f t="shared" si="25"/>
        <v>0</v>
      </c>
      <c r="EU40" s="13">
        <f>IF(ES40=2,18,0)</f>
        <v>18</v>
      </c>
      <c r="EV40" s="13">
        <f>IF(ES40=3,16,0)</f>
        <v>0</v>
      </c>
      <c r="EW40" s="13">
        <f>IF(ES40=4,14,0)</f>
        <v>0</v>
      </c>
      <c r="EX40" s="13">
        <f>IF(ES40=5,13,0)</f>
        <v>0</v>
      </c>
      <c r="EY40" s="13">
        <f>IF(ES40=6,12,0)</f>
        <v>0</v>
      </c>
      <c r="EZ40" s="13">
        <f>IF(ES40=7,11,0)</f>
        <v>0</v>
      </c>
      <c r="FA40" s="13">
        <f>IF(ES40=8,10,0)</f>
        <v>0</v>
      </c>
      <c r="FB40" s="13">
        <f>IF(ES40=9,8,0)</f>
        <v>0</v>
      </c>
      <c r="FC40" s="13">
        <f>IF(ES40=10,7,0)</f>
        <v>0</v>
      </c>
      <c r="FD40" s="13">
        <f>IF(ES40=11,6,0)</f>
        <v>0</v>
      </c>
      <c r="FE40" s="13">
        <f>IF(ES40=12,5,0)</f>
        <v>0</v>
      </c>
      <c r="FF40" s="13">
        <f>IF(ES40=13,4,0)</f>
        <v>0</v>
      </c>
      <c r="FG40" s="13">
        <f>IF(ES40=14,3,0)</f>
        <v>0</v>
      </c>
      <c r="FH40" s="13">
        <f>IF(ES40=15,2,0)</f>
        <v>0</v>
      </c>
      <c r="FI40" s="13">
        <f>IF(ES40=16,1,0)</f>
        <v>0</v>
      </c>
      <c r="FJ40" s="13"/>
      <c r="FK40" s="13">
        <f>SUM(ET40:FI40)</f>
        <v>18</v>
      </c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14">
        <f>AA40+BQ40+DS40+EO40+FK40+CM40</f>
        <v>99</v>
      </c>
      <c r="FW40" s="40">
        <f>RANK(FV40,FV37:FV55,0)</f>
        <v>2</v>
      </c>
      <c r="FX40" s="74"/>
    </row>
    <row r="41" spans="1:180" ht="14.25" customHeight="1" thickBot="1">
      <c r="A41" s="53"/>
      <c r="B41" s="51"/>
      <c r="C41" s="49"/>
      <c r="D41" s="49"/>
      <c r="F41" s="48"/>
      <c r="G41" s="48"/>
      <c r="H41" s="14"/>
      <c r="I41" s="14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V41" s="48"/>
      <c r="AW41" s="48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48"/>
      <c r="BS41" s="48"/>
      <c r="BT41" s="14"/>
      <c r="BU41" s="14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X41" s="48"/>
      <c r="CY41" s="48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48"/>
      <c r="DU41" s="48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48"/>
      <c r="EQ41" s="48"/>
      <c r="ER41" s="14"/>
      <c r="ES41" s="14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V41" s="14"/>
      <c r="FW41" s="14"/>
      <c r="FX41" s="3"/>
    </row>
    <row r="42" spans="1:180" ht="14.25" customHeight="1">
      <c r="A42" s="52">
        <v>21</v>
      </c>
      <c r="B42" s="44" t="s">
        <v>22</v>
      </c>
      <c r="C42" s="1" t="s">
        <v>66</v>
      </c>
      <c r="D42" s="1">
        <v>1996</v>
      </c>
      <c r="E42" s="21" t="s">
        <v>9</v>
      </c>
      <c r="F42" s="59">
        <v>1</v>
      </c>
      <c r="G42" s="56">
        <v>10.9</v>
      </c>
      <c r="H42" s="38">
        <f>F42*60+G42</f>
        <v>70.9</v>
      </c>
      <c r="I42" s="36">
        <f>RANK(H42,H37:H55,1)</f>
        <v>12</v>
      </c>
      <c r="J42" s="13">
        <f t="shared" si="21"/>
        <v>0</v>
      </c>
      <c r="K42" s="13">
        <f>IF(I42=2,18,0)</f>
        <v>0</v>
      </c>
      <c r="L42" s="13">
        <f>IF(I42=3,16,0)</f>
        <v>0</v>
      </c>
      <c r="M42" s="13">
        <f>IF(I42=4,14,0)</f>
        <v>0</v>
      </c>
      <c r="N42" s="13">
        <f>IF(I42=5,13,0)</f>
        <v>0</v>
      </c>
      <c r="O42" s="13">
        <f>IF(I42=6,12,0)</f>
        <v>0</v>
      </c>
      <c r="P42" s="13">
        <f>IF(I42=7,11,0)</f>
        <v>0</v>
      </c>
      <c r="Q42" s="13">
        <f>IF(I42=8,10,0)</f>
        <v>0</v>
      </c>
      <c r="R42" s="13">
        <f>IF(I42=9,8,0)</f>
        <v>0</v>
      </c>
      <c r="S42" s="13">
        <f>IF(I42=10,7,0)</f>
        <v>0</v>
      </c>
      <c r="T42" s="13">
        <f>IF(I42=11,6,0)</f>
        <v>0</v>
      </c>
      <c r="U42" s="13">
        <f>IF(I42=12,5,0)</f>
        <v>5</v>
      </c>
      <c r="V42" s="13">
        <f>IF(I42=13,4,0)</f>
        <v>0</v>
      </c>
      <c r="W42" s="13">
        <f>IF(I42=14,3,0)</f>
        <v>0</v>
      </c>
      <c r="X42" s="13">
        <f>IF(I42=15,2,0)</f>
        <v>0</v>
      </c>
      <c r="Y42" s="13">
        <f>IF(I42=16,1,0)</f>
        <v>0</v>
      </c>
      <c r="Z42" s="13"/>
      <c r="AA42" s="13">
        <f>SUM(J42:Y42)</f>
        <v>5</v>
      </c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46">
        <v>0</v>
      </c>
      <c r="AW42" s="56">
        <v>31</v>
      </c>
      <c r="AX42" s="38">
        <f>AV42*60+AW42</f>
        <v>31</v>
      </c>
      <c r="AY42" s="36">
        <f>RANK(AX42,AX37:AX55,1)</f>
        <v>8</v>
      </c>
      <c r="AZ42" s="36">
        <f t="shared" si="22"/>
        <v>0</v>
      </c>
      <c r="BA42" s="36">
        <f>IF(AY42=2,18,0)</f>
        <v>0</v>
      </c>
      <c r="BB42" s="36">
        <f>IF(AY42=3,16,0)</f>
        <v>0</v>
      </c>
      <c r="BC42" s="36">
        <f>IF(AY42=4,14,0)</f>
        <v>0</v>
      </c>
      <c r="BD42" s="36">
        <f>IF(AY42=5,13,0)</f>
        <v>0</v>
      </c>
      <c r="BE42" s="36">
        <f>IF(AY42=6,12,0)</f>
        <v>0</v>
      </c>
      <c r="BF42" s="36">
        <f>IF(AY42=7,11,0)</f>
        <v>0</v>
      </c>
      <c r="BG42" s="36">
        <f>IF(AY42=8,10,0)</f>
        <v>10</v>
      </c>
      <c r="BH42" s="36">
        <f>IF(AY42=9,8,0)</f>
        <v>0</v>
      </c>
      <c r="BI42" s="36">
        <f>IF(AY42=10,7,0)</f>
        <v>0</v>
      </c>
      <c r="BJ42" s="36">
        <f>IF(AY42=11,6,0)</f>
        <v>0</v>
      </c>
      <c r="BK42" s="36">
        <f>IF(AY42=12,5,0)</f>
        <v>0</v>
      </c>
      <c r="BL42" s="36">
        <f>IF(AY42=13,4,0)</f>
        <v>0</v>
      </c>
      <c r="BM42" s="36">
        <f>IF(AY42=14,3,0)</f>
        <v>0</v>
      </c>
      <c r="BN42" s="36">
        <f>IF(AY42=15,2,0)</f>
        <v>0</v>
      </c>
      <c r="BO42" s="36">
        <f>IF(AY42=16,1,0)</f>
        <v>0</v>
      </c>
      <c r="BP42" s="36"/>
      <c r="BQ42" s="36">
        <f>SUM(AZ42:BO42)</f>
        <v>10</v>
      </c>
      <c r="BR42" s="59">
        <v>0</v>
      </c>
      <c r="BS42" s="56">
        <v>22.5</v>
      </c>
      <c r="BT42" s="38">
        <f>BR42*60+BS42</f>
        <v>22.5</v>
      </c>
      <c r="BU42" s="36">
        <f>RANK(BT42,BT37:BT55,1)</f>
        <v>15</v>
      </c>
      <c r="BV42" s="13">
        <f>IF(BU42=1,20,0)</f>
        <v>0</v>
      </c>
      <c r="BW42" s="13">
        <f>IF(BU42=2,18,0)</f>
        <v>0</v>
      </c>
      <c r="BX42" s="13">
        <f>IF(BU42=3,16,0)</f>
        <v>0</v>
      </c>
      <c r="BY42" s="13">
        <f>IF(BU42=4,14,0)</f>
        <v>0</v>
      </c>
      <c r="BZ42" s="13">
        <f>IF(BU42=5,13,0)</f>
        <v>0</v>
      </c>
      <c r="CA42" s="13">
        <f>IF(BU42=6,12,0)</f>
        <v>0</v>
      </c>
      <c r="CB42" s="13">
        <f>IF(BU42=7,11,0)</f>
        <v>0</v>
      </c>
      <c r="CC42" s="13">
        <f>IF(BU42=8,10,0)</f>
        <v>0</v>
      </c>
      <c r="CD42" s="13">
        <f>IF(BU42=9,8,0)</f>
        <v>0</v>
      </c>
      <c r="CE42" s="13">
        <f>IF(BU42=10,7,0)</f>
        <v>0</v>
      </c>
      <c r="CF42" s="13">
        <f>IF(BU42=11,6,0)</f>
        <v>0</v>
      </c>
      <c r="CG42" s="13">
        <f>IF(BU42=12,5,0)</f>
        <v>0</v>
      </c>
      <c r="CH42" s="13">
        <f>IF(BU42=13,4,0)</f>
        <v>0</v>
      </c>
      <c r="CI42" s="13">
        <f>IF(BU42=14,3,0)</f>
        <v>0</v>
      </c>
      <c r="CJ42" s="13">
        <f>IF(BU42=15,2,0)</f>
        <v>2</v>
      </c>
      <c r="CK42" s="13">
        <f>IF(BU42=16,1,0)</f>
        <v>0</v>
      </c>
      <c r="CL42" s="13"/>
      <c r="CM42" s="13">
        <f>SUM(BV42:CK42)</f>
        <v>2</v>
      </c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46">
        <v>0</v>
      </c>
      <c r="CY42" s="56">
        <v>28.6</v>
      </c>
      <c r="CZ42" s="38">
        <f>CX42*60+CY42</f>
        <v>28.6</v>
      </c>
      <c r="DA42" s="36">
        <f>RANK(CZ42,CZ37:CZ55,1)</f>
        <v>12</v>
      </c>
      <c r="DB42" s="36">
        <f t="shared" si="23"/>
        <v>0</v>
      </c>
      <c r="DC42" s="36">
        <f>IF(DA42=2,18,0)</f>
        <v>0</v>
      </c>
      <c r="DD42" s="36">
        <f>IF(DA42=3,16,0)</f>
        <v>0</v>
      </c>
      <c r="DE42" s="36">
        <f>IF(DA42=4,14,0)</f>
        <v>0</v>
      </c>
      <c r="DF42" s="36">
        <f>IF(DA42=5,13,0)</f>
        <v>0</v>
      </c>
      <c r="DG42" s="36">
        <f>IF(DA42=6,12,0)</f>
        <v>0</v>
      </c>
      <c r="DH42" s="36">
        <f>IF(DA42=7,11,0)</f>
        <v>0</v>
      </c>
      <c r="DI42" s="36">
        <f>IF(DA42=8,10,0)</f>
        <v>0</v>
      </c>
      <c r="DJ42" s="36">
        <f>IF(DA42=9,8,0)</f>
        <v>0</v>
      </c>
      <c r="DK42" s="36">
        <f>IF(DA42=10,7,0)</f>
        <v>0</v>
      </c>
      <c r="DL42" s="36">
        <f>IF(DA42=11,6,0)</f>
        <v>0</v>
      </c>
      <c r="DM42" s="36">
        <f>IF(DA42=12,5,0)</f>
        <v>5</v>
      </c>
      <c r="DN42" s="36">
        <f>IF(DA42=13,4,0)</f>
        <v>0</v>
      </c>
      <c r="DO42" s="36">
        <f>IF(DA42=14,3,0)</f>
        <v>0</v>
      </c>
      <c r="DP42" s="36">
        <f>IF(DA42=15,2,0)</f>
        <v>0</v>
      </c>
      <c r="DQ42" s="36">
        <f>IF(DA42=16,1,0)</f>
        <v>0</v>
      </c>
      <c r="DR42" s="36"/>
      <c r="DS42" s="36">
        <f>SUM(DB42:DQ42)</f>
        <v>5</v>
      </c>
      <c r="DT42" s="59">
        <v>0</v>
      </c>
      <c r="DU42" s="56">
        <v>42.1</v>
      </c>
      <c r="DV42" s="38">
        <f>DT42*60+DU42</f>
        <v>42.1</v>
      </c>
      <c r="DW42" s="36">
        <f>RANK(DV42,DV37:DV55,1)</f>
        <v>16</v>
      </c>
      <c r="DX42" s="36">
        <f t="shared" si="24"/>
        <v>0</v>
      </c>
      <c r="DY42" s="36">
        <f>IF(DW42=2,18,0)</f>
        <v>0</v>
      </c>
      <c r="DZ42" s="36">
        <f>IF(DW42=3,16,0)</f>
        <v>0</v>
      </c>
      <c r="EA42" s="36">
        <f>IF(DW42=4,14,0)</f>
        <v>0</v>
      </c>
      <c r="EB42" s="36">
        <f>IF(DW42=5,13,0)</f>
        <v>0</v>
      </c>
      <c r="EC42" s="36">
        <f>IF(DW42=6,12,0)</f>
        <v>0</v>
      </c>
      <c r="ED42" s="36">
        <f>IF(DW42=7,11,0)</f>
        <v>0</v>
      </c>
      <c r="EE42" s="36">
        <f>IF(DW42=8,10,0)</f>
        <v>0</v>
      </c>
      <c r="EF42" s="36">
        <f>IF(DW42=9,8,0)</f>
        <v>0</v>
      </c>
      <c r="EG42" s="36">
        <f>IF(DW42=10,7,0)</f>
        <v>0</v>
      </c>
      <c r="EH42" s="36">
        <f>IF(DW42=11,6,0)</f>
        <v>0</v>
      </c>
      <c r="EI42" s="36">
        <f>IF(DW42=12,5,0)</f>
        <v>0</v>
      </c>
      <c r="EJ42" s="36">
        <f>IF(DW42=13,4,0)</f>
        <v>0</v>
      </c>
      <c r="EK42" s="36">
        <f>IF(DW42=14,3,0)</f>
        <v>0</v>
      </c>
      <c r="EL42" s="36">
        <f>IF(DW42=15,2,0)</f>
        <v>0</v>
      </c>
      <c r="EM42" s="36">
        <f>IF(DW42=16,1,0)</f>
        <v>1</v>
      </c>
      <c r="EN42" s="36"/>
      <c r="EO42" s="36">
        <f>SUM(DX42:EM42)</f>
        <v>1</v>
      </c>
      <c r="EP42" s="46">
        <v>1</v>
      </c>
      <c r="EQ42" s="47">
        <v>23.7</v>
      </c>
      <c r="ER42" s="19">
        <f>EP42*60+EQ42</f>
        <v>83.7</v>
      </c>
      <c r="ES42" s="13">
        <f>RANK(ER42,ER37:ER55,1)</f>
        <v>13</v>
      </c>
      <c r="ET42" s="13">
        <f t="shared" si="25"/>
        <v>0</v>
      </c>
      <c r="EU42" s="13">
        <f>IF(ES42=2,18,0)</f>
        <v>0</v>
      </c>
      <c r="EV42" s="13">
        <f>IF(ES42=3,16,0)</f>
        <v>0</v>
      </c>
      <c r="EW42" s="13">
        <f>IF(ES42=4,14,0)</f>
        <v>0</v>
      </c>
      <c r="EX42" s="13">
        <f>IF(ES42=5,13,0)</f>
        <v>0</v>
      </c>
      <c r="EY42" s="13">
        <f>IF(ES42=6,12,0)</f>
        <v>0</v>
      </c>
      <c r="EZ42" s="13">
        <f>IF(ES42=7,11,0)</f>
        <v>0</v>
      </c>
      <c r="FA42" s="13">
        <f>IF(ES42=8,10,0)</f>
        <v>0</v>
      </c>
      <c r="FB42" s="13">
        <f>IF(ES42=9,8,0)</f>
        <v>0</v>
      </c>
      <c r="FC42" s="13">
        <f>IF(ES42=10,7,0)</f>
        <v>0</v>
      </c>
      <c r="FD42" s="13">
        <f>IF(ES42=11,6,0)</f>
        <v>0</v>
      </c>
      <c r="FE42" s="13">
        <f>IF(ES42=12,5,0)</f>
        <v>0</v>
      </c>
      <c r="FF42" s="13">
        <f>IF(ES42=13,4,0)</f>
        <v>4</v>
      </c>
      <c r="FG42" s="13">
        <f>IF(ES42=14,3,0)</f>
        <v>0</v>
      </c>
      <c r="FH42" s="13">
        <f>IF(ES42=15,2,0)</f>
        <v>0</v>
      </c>
      <c r="FI42" s="13">
        <f>IF(ES42=16,1,0)</f>
        <v>0</v>
      </c>
      <c r="FJ42" s="13"/>
      <c r="FK42" s="13">
        <f>SUM(ET42:FI42)</f>
        <v>4</v>
      </c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14">
        <f>AA42+BQ42+DS42+EO42+FK42+CM42</f>
        <v>27</v>
      </c>
      <c r="FW42" s="40">
        <f>RANK(FV42,FV37:FV55,0)</f>
        <v>14</v>
      </c>
      <c r="FX42" s="72">
        <v>2</v>
      </c>
    </row>
    <row r="43" spans="1:180" ht="14.25" customHeight="1">
      <c r="A43" s="52">
        <v>22</v>
      </c>
      <c r="B43" s="44" t="s">
        <v>16</v>
      </c>
      <c r="C43" s="1" t="s">
        <v>84</v>
      </c>
      <c r="D43" s="1">
        <v>1990</v>
      </c>
      <c r="E43" s="21" t="s">
        <v>9</v>
      </c>
      <c r="F43" s="59">
        <v>1</v>
      </c>
      <c r="G43" s="56">
        <v>9.4</v>
      </c>
      <c r="H43" s="38">
        <f>F43*60+G43</f>
        <v>69.4</v>
      </c>
      <c r="I43" s="36">
        <f>RANK(H43,H37:H55,1)</f>
        <v>9</v>
      </c>
      <c r="J43" s="13">
        <f t="shared" si="21"/>
        <v>0</v>
      </c>
      <c r="K43" s="13">
        <f>IF(I43=2,18,0)</f>
        <v>0</v>
      </c>
      <c r="L43" s="13">
        <f>IF(I43=3,16,0)</f>
        <v>0</v>
      </c>
      <c r="M43" s="13">
        <f>IF(I43=4,14,0)</f>
        <v>0</v>
      </c>
      <c r="N43" s="13">
        <f>IF(I43=5,13,0)</f>
        <v>0</v>
      </c>
      <c r="O43" s="13">
        <f>IF(I43=6,12,0)</f>
        <v>0</v>
      </c>
      <c r="P43" s="13">
        <f>IF(I43=7,11,0)</f>
        <v>0</v>
      </c>
      <c r="Q43" s="13">
        <f>IF(I43=8,10,0)</f>
        <v>0</v>
      </c>
      <c r="R43" s="13">
        <f>IF(I43=9,8,0)</f>
        <v>8</v>
      </c>
      <c r="S43" s="13">
        <f>IF(I43=10,7,0)</f>
        <v>0</v>
      </c>
      <c r="T43" s="13">
        <f>IF(I43=11,6,0)</f>
        <v>0</v>
      </c>
      <c r="U43" s="13">
        <f>IF(I43=12,5,0)</f>
        <v>0</v>
      </c>
      <c r="V43" s="13">
        <f>IF(I43=13,4,0)</f>
        <v>0</v>
      </c>
      <c r="W43" s="13">
        <f>IF(I43=14,3,0)</f>
        <v>0</v>
      </c>
      <c r="X43" s="13">
        <f>IF(I43=15,2,0)</f>
        <v>0</v>
      </c>
      <c r="Y43" s="13">
        <f>IF(I43=16,1,0)</f>
        <v>0</v>
      </c>
      <c r="Z43" s="13"/>
      <c r="AA43" s="13">
        <f>SUM(J43:Y43)</f>
        <v>8</v>
      </c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46">
        <v>0</v>
      </c>
      <c r="AW43" s="56">
        <v>31.6</v>
      </c>
      <c r="AX43" s="38">
        <f>AV43*60+AW43</f>
        <v>31.6</v>
      </c>
      <c r="AY43" s="36">
        <f>RANK(AX43,AX37:AX55,1)</f>
        <v>10</v>
      </c>
      <c r="AZ43" s="36">
        <f t="shared" si="22"/>
        <v>0</v>
      </c>
      <c r="BA43" s="36">
        <f>IF(AY43=2,18,0)</f>
        <v>0</v>
      </c>
      <c r="BB43" s="36">
        <f>IF(AY43=3,16,0)</f>
        <v>0</v>
      </c>
      <c r="BC43" s="36">
        <f>IF(AY43=4,14,0)</f>
        <v>0</v>
      </c>
      <c r="BD43" s="36">
        <f>IF(AY43=5,13,0)</f>
        <v>0</v>
      </c>
      <c r="BE43" s="36">
        <f>IF(AY43=6,12,0)</f>
        <v>0</v>
      </c>
      <c r="BF43" s="36">
        <f>IF(AY43=7,11,0)</f>
        <v>0</v>
      </c>
      <c r="BG43" s="36">
        <f>IF(AY43=8,10,0)</f>
        <v>0</v>
      </c>
      <c r="BH43" s="36">
        <f>IF(AY43=9,8,0)</f>
        <v>0</v>
      </c>
      <c r="BI43" s="36">
        <f>IF(AY43=10,7,0)</f>
        <v>7</v>
      </c>
      <c r="BJ43" s="36">
        <f>IF(AY43=11,6,0)</f>
        <v>0</v>
      </c>
      <c r="BK43" s="36">
        <f>IF(AY43=12,5,0)</f>
        <v>0</v>
      </c>
      <c r="BL43" s="36">
        <f>IF(AY43=13,4,0)</f>
        <v>0</v>
      </c>
      <c r="BM43" s="36">
        <f>IF(AY43=14,3,0)</f>
        <v>0</v>
      </c>
      <c r="BN43" s="36">
        <f>IF(AY43=15,2,0)</f>
        <v>0</v>
      </c>
      <c r="BO43" s="36">
        <f>IF(AY43=16,1,0)</f>
        <v>0</v>
      </c>
      <c r="BP43" s="36"/>
      <c r="BQ43" s="36">
        <f>SUM(AZ43:BO43)</f>
        <v>7</v>
      </c>
      <c r="BR43" s="59">
        <v>0</v>
      </c>
      <c r="BS43" s="56">
        <v>16.9</v>
      </c>
      <c r="BT43" s="38">
        <f>BR43*60+BS43</f>
        <v>16.9</v>
      </c>
      <c r="BU43" s="36">
        <f>RANK(BT43,BT37:BT55,1)</f>
        <v>7</v>
      </c>
      <c r="BV43" s="13">
        <f>IF(BU43=1,20,0)</f>
        <v>0</v>
      </c>
      <c r="BW43" s="13">
        <f>IF(BU43=2,18,0)</f>
        <v>0</v>
      </c>
      <c r="BX43" s="13">
        <f>IF(BU43=3,16,0)</f>
        <v>0</v>
      </c>
      <c r="BY43" s="13">
        <f>IF(BU43=4,14,0)</f>
        <v>0</v>
      </c>
      <c r="BZ43" s="13">
        <f>IF(BU43=5,13,0)</f>
        <v>0</v>
      </c>
      <c r="CA43" s="13">
        <f>IF(BU43=6,12,0)</f>
        <v>0</v>
      </c>
      <c r="CB43" s="13">
        <f>IF(BU43=7,11,0)</f>
        <v>11</v>
      </c>
      <c r="CC43" s="13">
        <f>IF(BU43=8,10,0)</f>
        <v>0</v>
      </c>
      <c r="CD43" s="13">
        <f>IF(BU43=9,8,0)</f>
        <v>0</v>
      </c>
      <c r="CE43" s="13">
        <f>IF(BU43=10,7,0)</f>
        <v>0</v>
      </c>
      <c r="CF43" s="13">
        <f>IF(BU43=11,6,0)</f>
        <v>0</v>
      </c>
      <c r="CG43" s="13">
        <f>IF(BU43=12,5,0)</f>
        <v>0</v>
      </c>
      <c r="CH43" s="13">
        <f>IF(BU43=13,4,0)</f>
        <v>0</v>
      </c>
      <c r="CI43" s="13">
        <f>IF(BU43=14,3,0)</f>
        <v>0</v>
      </c>
      <c r="CJ43" s="13">
        <f>IF(BU43=15,2,0)</f>
        <v>0</v>
      </c>
      <c r="CK43" s="13">
        <f>IF(BU43=16,1,0)</f>
        <v>0</v>
      </c>
      <c r="CL43" s="13"/>
      <c r="CM43" s="13">
        <f>SUM(BV43:CK43)</f>
        <v>11</v>
      </c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46">
        <v>0</v>
      </c>
      <c r="CY43" s="56">
        <v>28.4</v>
      </c>
      <c r="CZ43" s="38">
        <f>CX43*60+CY43</f>
        <v>28.4</v>
      </c>
      <c r="DA43" s="36">
        <f>RANK(CZ43,CZ37:CZ55,1)</f>
        <v>9</v>
      </c>
      <c r="DB43" s="36">
        <f t="shared" si="23"/>
        <v>0</v>
      </c>
      <c r="DC43" s="36">
        <f>IF(DA43=2,18,0)</f>
        <v>0</v>
      </c>
      <c r="DD43" s="36">
        <f>IF(DA43=3,16,0)</f>
        <v>0</v>
      </c>
      <c r="DE43" s="36">
        <f>IF(DA43=4,14,0)</f>
        <v>0</v>
      </c>
      <c r="DF43" s="36">
        <f>IF(DA43=5,13,0)</f>
        <v>0</v>
      </c>
      <c r="DG43" s="36">
        <f>IF(DA43=6,12,0)</f>
        <v>0</v>
      </c>
      <c r="DH43" s="36">
        <f>IF(DA43=7,11,0)</f>
        <v>0</v>
      </c>
      <c r="DI43" s="36">
        <f>IF(DA43=8,10,0)</f>
        <v>0</v>
      </c>
      <c r="DJ43" s="36">
        <f>IF(DA43=9,8,0)</f>
        <v>8</v>
      </c>
      <c r="DK43" s="36">
        <f>IF(DA43=10,7,0)</f>
        <v>0</v>
      </c>
      <c r="DL43" s="36">
        <f>IF(DA43=11,6,0)</f>
        <v>0</v>
      </c>
      <c r="DM43" s="36">
        <f>IF(DA43=12,5,0)</f>
        <v>0</v>
      </c>
      <c r="DN43" s="36">
        <f>IF(DA43=13,4,0)</f>
        <v>0</v>
      </c>
      <c r="DO43" s="36">
        <f>IF(DA43=14,3,0)</f>
        <v>0</v>
      </c>
      <c r="DP43" s="36">
        <f>IF(DA43=15,2,0)</f>
        <v>0</v>
      </c>
      <c r="DQ43" s="36">
        <f>IF(DA43=16,1,0)</f>
        <v>0</v>
      </c>
      <c r="DR43" s="36"/>
      <c r="DS43" s="36">
        <f>SUM(DB43:DQ43)</f>
        <v>8</v>
      </c>
      <c r="DT43" s="59">
        <v>0</v>
      </c>
      <c r="DU43" s="56">
        <v>37.1</v>
      </c>
      <c r="DV43" s="38">
        <f>DT43*60+DU43</f>
        <v>37.1</v>
      </c>
      <c r="DW43" s="36">
        <f>RANK(DV43,DV37:DV55,1)</f>
        <v>11</v>
      </c>
      <c r="DX43" s="36">
        <f t="shared" si="24"/>
        <v>0</v>
      </c>
      <c r="DY43" s="36">
        <f>IF(DW43=2,18,0)</f>
        <v>0</v>
      </c>
      <c r="DZ43" s="36">
        <f>IF(DW43=3,16,0)</f>
        <v>0</v>
      </c>
      <c r="EA43" s="36">
        <f>IF(DW43=4,14,0)</f>
        <v>0</v>
      </c>
      <c r="EB43" s="36">
        <f>IF(DW43=5,13,0)</f>
        <v>0</v>
      </c>
      <c r="EC43" s="36">
        <f>IF(DW43=6,12,0)</f>
        <v>0</v>
      </c>
      <c r="ED43" s="36">
        <f>IF(DW43=7,11,0)</f>
        <v>0</v>
      </c>
      <c r="EE43" s="36">
        <f>IF(DW43=8,10,0)</f>
        <v>0</v>
      </c>
      <c r="EF43" s="36">
        <f>IF(DW43=9,8,0)</f>
        <v>0</v>
      </c>
      <c r="EG43" s="36">
        <f>IF(DW43=10,7,0)</f>
        <v>0</v>
      </c>
      <c r="EH43" s="36">
        <f>IF(DW43=11,6,0)</f>
        <v>6</v>
      </c>
      <c r="EI43" s="36">
        <f>IF(DW43=12,5,0)</f>
        <v>0</v>
      </c>
      <c r="EJ43" s="36">
        <f>IF(DW43=13,4,0)</f>
        <v>0</v>
      </c>
      <c r="EK43" s="36">
        <f>IF(DW43=14,3,0)</f>
        <v>0</v>
      </c>
      <c r="EL43" s="36">
        <f>IF(DW43=15,2,0)</f>
        <v>0</v>
      </c>
      <c r="EM43" s="36">
        <f>IF(DW43=16,1,0)</f>
        <v>0</v>
      </c>
      <c r="EN43" s="36"/>
      <c r="EO43" s="36">
        <f>SUM(DX43:EM43)</f>
        <v>6</v>
      </c>
      <c r="EP43" s="46">
        <v>1</v>
      </c>
      <c r="EQ43" s="47">
        <v>19.7</v>
      </c>
      <c r="ER43" s="19">
        <f>EP43*60+EQ43</f>
        <v>79.7</v>
      </c>
      <c r="ES43" s="13">
        <f>RANK(ER43,ER37:ER55,1)</f>
        <v>12</v>
      </c>
      <c r="ET43" s="13">
        <f t="shared" si="25"/>
        <v>0</v>
      </c>
      <c r="EU43" s="13">
        <f>IF(ES43=2,18,0)</f>
        <v>0</v>
      </c>
      <c r="EV43" s="13">
        <f>IF(ES43=3,16,0)</f>
        <v>0</v>
      </c>
      <c r="EW43" s="13">
        <f>IF(ES43=4,14,0)</f>
        <v>0</v>
      </c>
      <c r="EX43" s="13">
        <f>IF(ES43=5,13,0)</f>
        <v>0</v>
      </c>
      <c r="EY43" s="13">
        <f>IF(ES43=6,12,0)</f>
        <v>0</v>
      </c>
      <c r="EZ43" s="13">
        <f>IF(ES43=7,11,0)</f>
        <v>0</v>
      </c>
      <c r="FA43" s="13">
        <f>IF(ES43=8,10,0)</f>
        <v>0</v>
      </c>
      <c r="FB43" s="13">
        <f>IF(ES43=9,8,0)</f>
        <v>0</v>
      </c>
      <c r="FC43" s="13">
        <f>IF(ES43=10,7,0)</f>
        <v>0</v>
      </c>
      <c r="FD43" s="13">
        <f>IF(ES43=11,6,0)</f>
        <v>0</v>
      </c>
      <c r="FE43" s="13">
        <f>IF(ES43=12,5,0)</f>
        <v>5</v>
      </c>
      <c r="FF43" s="13">
        <f>IF(ES43=13,4,0)</f>
        <v>0</v>
      </c>
      <c r="FG43" s="13">
        <f>IF(ES43=14,3,0)</f>
        <v>0</v>
      </c>
      <c r="FH43" s="13">
        <f>IF(ES43=15,2,0)</f>
        <v>0</v>
      </c>
      <c r="FI43" s="13">
        <f>IF(ES43=16,1,0)</f>
        <v>0</v>
      </c>
      <c r="FJ43" s="13"/>
      <c r="FK43" s="13">
        <f>SUM(ET43:FI43)</f>
        <v>5</v>
      </c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14">
        <f>AA43+BQ43+DS43+EO43+FK43+CM43</f>
        <v>45</v>
      </c>
      <c r="FW43" s="40">
        <f>RANK(FV43,FV37:FV55,0)</f>
        <v>9</v>
      </c>
      <c r="FX43" s="73"/>
    </row>
    <row r="44" spans="1:180" ht="14.25" customHeight="1">
      <c r="A44" s="52">
        <v>23</v>
      </c>
      <c r="B44" s="44" t="s">
        <v>23</v>
      </c>
      <c r="C44" s="1" t="s">
        <v>72</v>
      </c>
      <c r="D44" s="1">
        <v>1993</v>
      </c>
      <c r="E44" s="21" t="s">
        <v>9</v>
      </c>
      <c r="F44" s="59">
        <v>1</v>
      </c>
      <c r="G44" s="56">
        <v>11.2</v>
      </c>
      <c r="H44" s="38">
        <f>F44*60+G44</f>
        <v>71.2</v>
      </c>
      <c r="I44" s="36">
        <f>RANK(H44,H37:H55,1)</f>
        <v>14</v>
      </c>
      <c r="J44" s="13">
        <f t="shared" si="21"/>
        <v>0</v>
      </c>
      <c r="K44" s="13">
        <f>IF(I44=2,18,0)</f>
        <v>0</v>
      </c>
      <c r="L44" s="13">
        <f>IF(I44=3,16,0)</f>
        <v>0</v>
      </c>
      <c r="M44" s="13">
        <f>IF(I44=4,14,0)</f>
        <v>0</v>
      </c>
      <c r="N44" s="13">
        <f>IF(I44=5,13,0)</f>
        <v>0</v>
      </c>
      <c r="O44" s="13">
        <f>IF(I44=6,12,0)</f>
        <v>0</v>
      </c>
      <c r="P44" s="13">
        <f>IF(I44=7,11,0)</f>
        <v>0</v>
      </c>
      <c r="Q44" s="13">
        <f>IF(I44=8,10,0)</f>
        <v>0</v>
      </c>
      <c r="R44" s="13">
        <f>IF(I44=9,8,0)</f>
        <v>0</v>
      </c>
      <c r="S44" s="13">
        <f>IF(I44=10,7,0)</f>
        <v>0</v>
      </c>
      <c r="T44" s="13">
        <f>IF(I44=11,6,0)</f>
        <v>0</v>
      </c>
      <c r="U44" s="13">
        <f>IF(I44=12,5,0)</f>
        <v>0</v>
      </c>
      <c r="V44" s="13">
        <f>IF(I44=13,4,0)</f>
        <v>0</v>
      </c>
      <c r="W44" s="13">
        <f>IF(I44=14,3,0)</f>
        <v>3</v>
      </c>
      <c r="X44" s="13">
        <f>IF(I44=15,2,0)</f>
        <v>0</v>
      </c>
      <c r="Y44" s="13">
        <f>IF(I44=16,1,0)</f>
        <v>0</v>
      </c>
      <c r="Z44" s="13"/>
      <c r="AA44" s="13">
        <f>SUM(J44:Y44)</f>
        <v>3</v>
      </c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46">
        <v>0</v>
      </c>
      <c r="AW44" s="56">
        <v>29.7</v>
      </c>
      <c r="AX44" s="38">
        <f>AV44*60+AW44</f>
        <v>29.7</v>
      </c>
      <c r="AY44" s="36">
        <f>RANK(AX44,AX37:AX55,1)</f>
        <v>7</v>
      </c>
      <c r="AZ44" s="36">
        <f t="shared" si="22"/>
        <v>0</v>
      </c>
      <c r="BA44" s="36">
        <f>IF(AY44=2,18,0)</f>
        <v>0</v>
      </c>
      <c r="BB44" s="36">
        <f>IF(AY44=3,16,0)</f>
        <v>0</v>
      </c>
      <c r="BC44" s="36">
        <f>IF(AY44=4,14,0)</f>
        <v>0</v>
      </c>
      <c r="BD44" s="36">
        <f>IF(AY44=5,13,0)</f>
        <v>0</v>
      </c>
      <c r="BE44" s="36">
        <f>IF(AY44=6,12,0)</f>
        <v>0</v>
      </c>
      <c r="BF44" s="36">
        <f>IF(AY44=7,11,0)</f>
        <v>11</v>
      </c>
      <c r="BG44" s="36">
        <f>IF(AY44=8,10,0)</f>
        <v>0</v>
      </c>
      <c r="BH44" s="36">
        <f>IF(AY44=9,8,0)</f>
        <v>0</v>
      </c>
      <c r="BI44" s="36">
        <f>IF(AY44=10,7,0)</f>
        <v>0</v>
      </c>
      <c r="BJ44" s="36">
        <f>IF(AY44=11,6,0)</f>
        <v>0</v>
      </c>
      <c r="BK44" s="36">
        <f>IF(AY44=12,5,0)</f>
        <v>0</v>
      </c>
      <c r="BL44" s="36">
        <f>IF(AY44=13,4,0)</f>
        <v>0</v>
      </c>
      <c r="BM44" s="36">
        <f>IF(AY44=14,3,0)</f>
        <v>0</v>
      </c>
      <c r="BN44" s="36">
        <f>IF(AY44=15,2,0)</f>
        <v>0</v>
      </c>
      <c r="BO44" s="36">
        <f>IF(AY44=16,1,0)</f>
        <v>0</v>
      </c>
      <c r="BP44" s="36"/>
      <c r="BQ44" s="36">
        <f>SUM(AZ44:BO44)</f>
        <v>11</v>
      </c>
      <c r="BR44" s="59">
        <v>0</v>
      </c>
      <c r="BS44" s="56">
        <v>19.7</v>
      </c>
      <c r="BT44" s="38">
        <f>BR44*60+BS44</f>
        <v>19.7</v>
      </c>
      <c r="BU44" s="36">
        <f>RANK(BT44,BT37:BT55,1)</f>
        <v>13</v>
      </c>
      <c r="BV44" s="13">
        <f>IF(BU44=1,20,0)</f>
        <v>0</v>
      </c>
      <c r="BW44" s="13">
        <f>IF(BU44=2,18,0)</f>
        <v>0</v>
      </c>
      <c r="BX44" s="13">
        <f>IF(BU44=3,16,0)</f>
        <v>0</v>
      </c>
      <c r="BY44" s="13">
        <f>IF(BU44=4,14,0)</f>
        <v>0</v>
      </c>
      <c r="BZ44" s="13">
        <f>IF(BU44=5,13,0)</f>
        <v>0</v>
      </c>
      <c r="CA44" s="13">
        <f>IF(BU44=6,12,0)</f>
        <v>0</v>
      </c>
      <c r="CB44" s="13">
        <f>IF(BU44=7,11,0)</f>
        <v>0</v>
      </c>
      <c r="CC44" s="13">
        <f>IF(BU44=8,10,0)</f>
        <v>0</v>
      </c>
      <c r="CD44" s="13">
        <f>IF(BU44=9,8,0)</f>
        <v>0</v>
      </c>
      <c r="CE44" s="13">
        <f>IF(BU44=10,7,0)</f>
        <v>0</v>
      </c>
      <c r="CF44" s="13">
        <f>IF(BU44=11,6,0)</f>
        <v>0</v>
      </c>
      <c r="CG44" s="13">
        <f>IF(BU44=12,5,0)</f>
        <v>0</v>
      </c>
      <c r="CH44" s="13">
        <f>IF(BU44=13,4,0)</f>
        <v>4</v>
      </c>
      <c r="CI44" s="13">
        <f>IF(BU44=14,3,0)</f>
        <v>0</v>
      </c>
      <c r="CJ44" s="13">
        <f>IF(BU44=15,2,0)</f>
        <v>0</v>
      </c>
      <c r="CK44" s="13">
        <f>IF(BU44=16,1,0)</f>
        <v>0</v>
      </c>
      <c r="CL44" s="13"/>
      <c r="CM44" s="13">
        <f>SUM(BV44:CK44)</f>
        <v>4</v>
      </c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46">
        <v>0</v>
      </c>
      <c r="CY44" s="56">
        <v>28.4</v>
      </c>
      <c r="CZ44" s="38">
        <f>CX44*60+CY44</f>
        <v>28.4</v>
      </c>
      <c r="DA44" s="36">
        <f>RANK(CZ44,CZ37:CZ55,1)</f>
        <v>9</v>
      </c>
      <c r="DB44" s="36">
        <f t="shared" si="23"/>
        <v>0</v>
      </c>
      <c r="DC44" s="36">
        <f>IF(DA44=2,18,0)</f>
        <v>0</v>
      </c>
      <c r="DD44" s="36">
        <f>IF(DA44=3,16,0)</f>
        <v>0</v>
      </c>
      <c r="DE44" s="36">
        <f>IF(DA44=4,14,0)</f>
        <v>0</v>
      </c>
      <c r="DF44" s="36">
        <f>IF(DA44=5,13,0)</f>
        <v>0</v>
      </c>
      <c r="DG44" s="36">
        <f>IF(DA44=6,12,0)</f>
        <v>0</v>
      </c>
      <c r="DH44" s="36">
        <f>IF(DA44=7,11,0)</f>
        <v>0</v>
      </c>
      <c r="DI44" s="36">
        <f>IF(DA44=8,10,0)</f>
        <v>0</v>
      </c>
      <c r="DJ44" s="36">
        <f>IF(DA44=9,8,0)</f>
        <v>8</v>
      </c>
      <c r="DK44" s="36">
        <f>IF(DA44=10,7,0)</f>
        <v>0</v>
      </c>
      <c r="DL44" s="36">
        <f>IF(DA44=11,6,0)</f>
        <v>0</v>
      </c>
      <c r="DM44" s="36">
        <f>IF(DA44=12,5,0)</f>
        <v>0</v>
      </c>
      <c r="DN44" s="36">
        <f>IF(DA44=13,4,0)</f>
        <v>0</v>
      </c>
      <c r="DO44" s="36">
        <f>IF(DA44=14,3,0)</f>
        <v>0</v>
      </c>
      <c r="DP44" s="36">
        <f>IF(DA44=15,2,0)</f>
        <v>0</v>
      </c>
      <c r="DQ44" s="36">
        <f>IF(DA44=16,1,0)</f>
        <v>0</v>
      </c>
      <c r="DR44" s="36"/>
      <c r="DS44" s="36">
        <f>SUM(DB44:DQ44)</f>
        <v>8</v>
      </c>
      <c r="DT44" s="59">
        <v>0</v>
      </c>
      <c r="DU44" s="56">
        <v>39.3</v>
      </c>
      <c r="DV44" s="38">
        <f>DT44*60+DU44</f>
        <v>39.3</v>
      </c>
      <c r="DW44" s="36">
        <f>RANK(DV44,DV37:DV55,1)</f>
        <v>14</v>
      </c>
      <c r="DX44" s="36">
        <f t="shared" si="24"/>
        <v>0</v>
      </c>
      <c r="DY44" s="36">
        <f>IF(DW44=2,18,0)</f>
        <v>0</v>
      </c>
      <c r="DZ44" s="36">
        <f>IF(DW44=3,16,0)</f>
        <v>0</v>
      </c>
      <c r="EA44" s="36">
        <f>IF(DW44=4,14,0)</f>
        <v>0</v>
      </c>
      <c r="EB44" s="36">
        <f>IF(DW44=5,13,0)</f>
        <v>0</v>
      </c>
      <c r="EC44" s="36">
        <f>IF(DW44=6,12,0)</f>
        <v>0</v>
      </c>
      <c r="ED44" s="36">
        <f>IF(DW44=7,11,0)</f>
        <v>0</v>
      </c>
      <c r="EE44" s="36">
        <f>IF(DW44=8,10,0)</f>
        <v>0</v>
      </c>
      <c r="EF44" s="36">
        <f>IF(DW44=9,8,0)</f>
        <v>0</v>
      </c>
      <c r="EG44" s="36">
        <f>IF(DW44=10,7,0)</f>
        <v>0</v>
      </c>
      <c r="EH44" s="36">
        <f>IF(DW44=11,6,0)</f>
        <v>0</v>
      </c>
      <c r="EI44" s="36">
        <f>IF(DW44=12,5,0)</f>
        <v>0</v>
      </c>
      <c r="EJ44" s="36">
        <f>IF(DW44=13,4,0)</f>
        <v>0</v>
      </c>
      <c r="EK44" s="36">
        <f>IF(DW44=14,3,0)</f>
        <v>3</v>
      </c>
      <c r="EL44" s="36">
        <f>IF(DW44=15,2,0)</f>
        <v>0</v>
      </c>
      <c r="EM44" s="36">
        <f>IF(DW44=16,1,0)</f>
        <v>0</v>
      </c>
      <c r="EN44" s="36"/>
      <c r="EO44" s="36">
        <f>SUM(DX44:EM44)</f>
        <v>3</v>
      </c>
      <c r="EP44" s="46">
        <v>1</v>
      </c>
      <c r="EQ44" s="47">
        <v>18.5</v>
      </c>
      <c r="ER44" s="19">
        <f>EP44*60+EQ44</f>
        <v>78.5</v>
      </c>
      <c r="ES44" s="13">
        <f>RANK(ER44,ER37:ER55,1)</f>
        <v>8</v>
      </c>
      <c r="ET44" s="13">
        <f t="shared" si="25"/>
        <v>0</v>
      </c>
      <c r="EU44" s="13">
        <f>IF(ES44=2,18,0)</f>
        <v>0</v>
      </c>
      <c r="EV44" s="13">
        <f>IF(ES44=3,16,0)</f>
        <v>0</v>
      </c>
      <c r="EW44" s="13">
        <f>IF(ES44=4,14,0)</f>
        <v>0</v>
      </c>
      <c r="EX44" s="13">
        <f>IF(ES44=5,13,0)</f>
        <v>0</v>
      </c>
      <c r="EY44" s="13">
        <f>IF(ES44=6,12,0)</f>
        <v>0</v>
      </c>
      <c r="EZ44" s="13">
        <f>IF(ES44=7,11,0)</f>
        <v>0</v>
      </c>
      <c r="FA44" s="13">
        <f>IF(ES44=8,10,0)</f>
        <v>10</v>
      </c>
      <c r="FB44" s="13">
        <f>IF(ES44=9,8,0)</f>
        <v>0</v>
      </c>
      <c r="FC44" s="13">
        <f>IF(ES44=10,7,0)</f>
        <v>0</v>
      </c>
      <c r="FD44" s="13">
        <f>IF(ES44=11,6,0)</f>
        <v>0</v>
      </c>
      <c r="FE44" s="13">
        <f>IF(ES44=12,5,0)</f>
        <v>0</v>
      </c>
      <c r="FF44" s="13">
        <f>IF(ES44=13,4,0)</f>
        <v>0</v>
      </c>
      <c r="FG44" s="13">
        <f>IF(ES44=14,3,0)</f>
        <v>0</v>
      </c>
      <c r="FH44" s="13">
        <f>IF(ES44=15,2,0)</f>
        <v>0</v>
      </c>
      <c r="FI44" s="13">
        <f>IF(ES44=16,1,0)</f>
        <v>0</v>
      </c>
      <c r="FJ44" s="13"/>
      <c r="FK44" s="13">
        <f>SUM(ET44:FI44)</f>
        <v>10</v>
      </c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14">
        <f>AA44+BQ44+DS44+EO44+FK44+CM44</f>
        <v>39</v>
      </c>
      <c r="FW44" s="40">
        <f>RANK(FV44,FV37:FV55,0)</f>
        <v>11</v>
      </c>
      <c r="FX44" s="73"/>
    </row>
    <row r="45" spans="1:180" ht="14.25" customHeight="1" thickBot="1">
      <c r="A45" s="52">
        <v>24</v>
      </c>
      <c r="B45" s="44" t="s">
        <v>24</v>
      </c>
      <c r="C45" s="1" t="s">
        <v>85</v>
      </c>
      <c r="D45" s="1">
        <v>1995</v>
      </c>
      <c r="E45" s="21" t="s">
        <v>9</v>
      </c>
      <c r="F45" s="59">
        <v>1</v>
      </c>
      <c r="G45" s="56">
        <v>9.1</v>
      </c>
      <c r="H45" s="38">
        <f>F45*60+G45</f>
        <v>69.1</v>
      </c>
      <c r="I45" s="36">
        <f>RANK(H45,H37:H55,1)</f>
        <v>8</v>
      </c>
      <c r="J45" s="13">
        <f t="shared" si="21"/>
        <v>0</v>
      </c>
      <c r="K45" s="13">
        <f>IF(I45=2,18,0)</f>
        <v>0</v>
      </c>
      <c r="L45" s="13">
        <f>IF(I45=3,16,0)</f>
        <v>0</v>
      </c>
      <c r="M45" s="13">
        <f>IF(I45=4,14,0)</f>
        <v>0</v>
      </c>
      <c r="N45" s="13">
        <f>IF(I45=5,13,0)</f>
        <v>0</v>
      </c>
      <c r="O45" s="13">
        <f>IF(I45=6,12,0)</f>
        <v>0</v>
      </c>
      <c r="P45" s="13">
        <f>IF(I45=7,11,0)</f>
        <v>0</v>
      </c>
      <c r="Q45" s="13">
        <f>IF(I45=8,10,0)</f>
        <v>10</v>
      </c>
      <c r="R45" s="13">
        <f>IF(I45=9,8,0)</f>
        <v>0</v>
      </c>
      <c r="S45" s="13">
        <f>IF(I45=10,7,0)</f>
        <v>0</v>
      </c>
      <c r="T45" s="13">
        <f>IF(I45=11,6,0)</f>
        <v>0</v>
      </c>
      <c r="U45" s="13">
        <f>IF(I45=12,5,0)</f>
        <v>0</v>
      </c>
      <c r="V45" s="13">
        <f>IF(I45=13,4,0)</f>
        <v>0</v>
      </c>
      <c r="W45" s="13">
        <f>IF(I45=14,3,0)</f>
        <v>0</v>
      </c>
      <c r="X45" s="13">
        <f>IF(I45=15,2,0)</f>
        <v>0</v>
      </c>
      <c r="Y45" s="13">
        <f>IF(I45=16,1,0)</f>
        <v>0</v>
      </c>
      <c r="Z45" s="13"/>
      <c r="AA45" s="13">
        <f>SUM(J45:Y45)</f>
        <v>10</v>
      </c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46">
        <v>0</v>
      </c>
      <c r="AW45" s="56">
        <v>32.7</v>
      </c>
      <c r="AX45" s="38">
        <f>AV45*60+AW45</f>
        <v>32.7</v>
      </c>
      <c r="AY45" s="36">
        <f>RANK(AX45,AX37:AX55,1)</f>
        <v>13</v>
      </c>
      <c r="AZ45" s="36">
        <f t="shared" si="22"/>
        <v>0</v>
      </c>
      <c r="BA45" s="36">
        <f>IF(AY45=2,18,0)</f>
        <v>0</v>
      </c>
      <c r="BB45" s="36">
        <f>IF(AY45=3,16,0)</f>
        <v>0</v>
      </c>
      <c r="BC45" s="36">
        <f>IF(AY45=4,14,0)</f>
        <v>0</v>
      </c>
      <c r="BD45" s="36">
        <f>IF(AY45=5,13,0)</f>
        <v>0</v>
      </c>
      <c r="BE45" s="36">
        <f>IF(AY45=6,12,0)</f>
        <v>0</v>
      </c>
      <c r="BF45" s="36">
        <f>IF(AY45=7,11,0)</f>
        <v>0</v>
      </c>
      <c r="BG45" s="36">
        <f>IF(AY45=8,10,0)</f>
        <v>0</v>
      </c>
      <c r="BH45" s="36">
        <f>IF(AY45=9,8,0)</f>
        <v>0</v>
      </c>
      <c r="BI45" s="36">
        <f>IF(AY45=10,7,0)</f>
        <v>0</v>
      </c>
      <c r="BJ45" s="36">
        <f>IF(AY45=11,6,0)</f>
        <v>0</v>
      </c>
      <c r="BK45" s="36">
        <f>IF(AY45=12,5,0)</f>
        <v>0</v>
      </c>
      <c r="BL45" s="36">
        <f>IF(AY45=13,4,0)</f>
        <v>4</v>
      </c>
      <c r="BM45" s="36">
        <f>IF(AY45=14,3,0)</f>
        <v>0</v>
      </c>
      <c r="BN45" s="36">
        <f>IF(AY45=15,2,0)</f>
        <v>0</v>
      </c>
      <c r="BO45" s="36">
        <f>IF(AY45=16,1,0)</f>
        <v>0</v>
      </c>
      <c r="BP45" s="36"/>
      <c r="BQ45" s="36">
        <f>SUM(AZ45:BO45)</f>
        <v>4</v>
      </c>
      <c r="BR45" s="59">
        <v>0</v>
      </c>
      <c r="BS45" s="56">
        <v>17.1</v>
      </c>
      <c r="BT45" s="38">
        <f>BR45*60+BS45</f>
        <v>17.1</v>
      </c>
      <c r="BU45" s="36">
        <f>RANK(BT45,BT37:BT55,1)</f>
        <v>8</v>
      </c>
      <c r="BV45" s="13">
        <f>IF(BU45=1,20,0)</f>
        <v>0</v>
      </c>
      <c r="BW45" s="13">
        <f>IF(BU45=2,18,0)</f>
        <v>0</v>
      </c>
      <c r="BX45" s="13">
        <f>IF(BU45=3,16,0)</f>
        <v>0</v>
      </c>
      <c r="BY45" s="13">
        <f>IF(BU45=4,14,0)</f>
        <v>0</v>
      </c>
      <c r="BZ45" s="13">
        <f>IF(BU45=5,13,0)</f>
        <v>0</v>
      </c>
      <c r="CA45" s="13">
        <f>IF(BU45=6,12,0)</f>
        <v>0</v>
      </c>
      <c r="CB45" s="13">
        <f>IF(BU45=7,11,0)</f>
        <v>0</v>
      </c>
      <c r="CC45" s="13">
        <f>IF(BU45=8,10,0)</f>
        <v>10</v>
      </c>
      <c r="CD45" s="13">
        <f>IF(BU45=9,8,0)</f>
        <v>0</v>
      </c>
      <c r="CE45" s="13">
        <f>IF(BU45=10,7,0)</f>
        <v>0</v>
      </c>
      <c r="CF45" s="13">
        <f>IF(BU45=11,6,0)</f>
        <v>0</v>
      </c>
      <c r="CG45" s="13">
        <f>IF(BU45=12,5,0)</f>
        <v>0</v>
      </c>
      <c r="CH45" s="13">
        <f>IF(BU45=13,4,0)</f>
        <v>0</v>
      </c>
      <c r="CI45" s="13">
        <f>IF(BU45=14,3,0)</f>
        <v>0</v>
      </c>
      <c r="CJ45" s="13">
        <f>IF(BU45=15,2,0)</f>
        <v>0</v>
      </c>
      <c r="CK45" s="13">
        <f>IF(BU45=16,1,0)</f>
        <v>0</v>
      </c>
      <c r="CL45" s="13"/>
      <c r="CM45" s="13">
        <f>SUM(BV45:CK45)</f>
        <v>10</v>
      </c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46">
        <v>0</v>
      </c>
      <c r="CY45" s="56">
        <v>27.1</v>
      </c>
      <c r="CZ45" s="38">
        <f>CX45*60+CY45</f>
        <v>27.1</v>
      </c>
      <c r="DA45" s="36">
        <f>RANK(CZ45,CZ37:CZ55,1)</f>
        <v>5</v>
      </c>
      <c r="DB45" s="36">
        <f t="shared" si="23"/>
        <v>0</v>
      </c>
      <c r="DC45" s="36">
        <f>IF(DA45=2,18,0)</f>
        <v>0</v>
      </c>
      <c r="DD45" s="36">
        <f>IF(DA45=3,16,0)</f>
        <v>0</v>
      </c>
      <c r="DE45" s="36">
        <f>IF(DA45=4,14,0)</f>
        <v>0</v>
      </c>
      <c r="DF45" s="36">
        <f>IF(DA45=5,13,0)</f>
        <v>13</v>
      </c>
      <c r="DG45" s="36">
        <f>IF(DA45=6,12,0)</f>
        <v>0</v>
      </c>
      <c r="DH45" s="36">
        <f>IF(DA45=7,11,0)</f>
        <v>0</v>
      </c>
      <c r="DI45" s="36">
        <f>IF(DA45=8,10,0)</f>
        <v>0</v>
      </c>
      <c r="DJ45" s="36">
        <f>IF(DA45=9,8,0)</f>
        <v>0</v>
      </c>
      <c r="DK45" s="36">
        <f>IF(DA45=10,7,0)</f>
        <v>0</v>
      </c>
      <c r="DL45" s="36">
        <f>IF(DA45=11,6,0)</f>
        <v>0</v>
      </c>
      <c r="DM45" s="36">
        <f>IF(DA45=12,5,0)</f>
        <v>0</v>
      </c>
      <c r="DN45" s="36">
        <f>IF(DA45=13,4,0)</f>
        <v>0</v>
      </c>
      <c r="DO45" s="36">
        <f>IF(DA45=14,3,0)</f>
        <v>0</v>
      </c>
      <c r="DP45" s="36">
        <f>IF(DA45=15,2,0)</f>
        <v>0</v>
      </c>
      <c r="DQ45" s="36">
        <f>IF(DA45=16,1,0)</f>
        <v>0</v>
      </c>
      <c r="DR45" s="36"/>
      <c r="DS45" s="36">
        <f>SUM(DB45:DQ45)</f>
        <v>13</v>
      </c>
      <c r="DT45" s="59">
        <v>0</v>
      </c>
      <c r="DU45" s="56">
        <v>35.1</v>
      </c>
      <c r="DV45" s="38">
        <f>DT45*60+DU45</f>
        <v>35.1</v>
      </c>
      <c r="DW45" s="36">
        <f>RANK(DV45,DV37:DV55,1)</f>
        <v>8</v>
      </c>
      <c r="DX45" s="36">
        <f t="shared" si="24"/>
        <v>0</v>
      </c>
      <c r="DY45" s="36">
        <f>IF(DW45=2,18,0)</f>
        <v>0</v>
      </c>
      <c r="DZ45" s="36">
        <f>IF(DW45=3,16,0)</f>
        <v>0</v>
      </c>
      <c r="EA45" s="36">
        <f>IF(DW45=4,14,0)</f>
        <v>0</v>
      </c>
      <c r="EB45" s="36">
        <f>IF(DW45=5,13,0)</f>
        <v>0</v>
      </c>
      <c r="EC45" s="36">
        <f>IF(DW45=6,12,0)</f>
        <v>0</v>
      </c>
      <c r="ED45" s="36">
        <f>IF(DW45=7,11,0)</f>
        <v>0</v>
      </c>
      <c r="EE45" s="36">
        <f>IF(DW45=8,10,0)</f>
        <v>10</v>
      </c>
      <c r="EF45" s="36">
        <f>IF(DW45=9,8,0)</f>
        <v>0</v>
      </c>
      <c r="EG45" s="36">
        <f>IF(DW45=10,7,0)</f>
        <v>0</v>
      </c>
      <c r="EH45" s="36">
        <f>IF(DW45=11,6,0)</f>
        <v>0</v>
      </c>
      <c r="EI45" s="36">
        <f>IF(DW45=12,5,0)</f>
        <v>0</v>
      </c>
      <c r="EJ45" s="36">
        <f>IF(DW45=13,4,0)</f>
        <v>0</v>
      </c>
      <c r="EK45" s="36">
        <f>IF(DW45=14,3,0)</f>
        <v>0</v>
      </c>
      <c r="EL45" s="36">
        <f>IF(DW45=15,2,0)</f>
        <v>0</v>
      </c>
      <c r="EM45" s="36">
        <f>IF(DW45=16,1,0)</f>
        <v>0</v>
      </c>
      <c r="EN45" s="36"/>
      <c r="EO45" s="36">
        <f>SUM(DX45:EM45)</f>
        <v>10</v>
      </c>
      <c r="EP45" s="46">
        <v>1</v>
      </c>
      <c r="EQ45" s="47">
        <v>17.3</v>
      </c>
      <c r="ER45" s="19">
        <f>EP45*60+EQ45</f>
        <v>77.3</v>
      </c>
      <c r="ES45" s="13">
        <f>RANK(ER45,ER37:ER55,1)</f>
        <v>7</v>
      </c>
      <c r="ET45" s="13">
        <f t="shared" si="25"/>
        <v>0</v>
      </c>
      <c r="EU45" s="13">
        <f>IF(ES45=2,18,0)</f>
        <v>0</v>
      </c>
      <c r="EV45" s="13">
        <f>IF(ES45=3,16,0)</f>
        <v>0</v>
      </c>
      <c r="EW45" s="13">
        <f>IF(ES45=4,14,0)</f>
        <v>0</v>
      </c>
      <c r="EX45" s="13">
        <f>IF(ES45=5,13,0)</f>
        <v>0</v>
      </c>
      <c r="EY45" s="13">
        <f>IF(ES45=6,12,0)</f>
        <v>0</v>
      </c>
      <c r="EZ45" s="13">
        <f>IF(ES45=7,11,0)</f>
        <v>11</v>
      </c>
      <c r="FA45" s="13">
        <f>IF(ES45=8,10,0)</f>
        <v>0</v>
      </c>
      <c r="FB45" s="13">
        <f>IF(ES45=9,8,0)</f>
        <v>0</v>
      </c>
      <c r="FC45" s="13">
        <f>IF(ES45=10,7,0)</f>
        <v>0</v>
      </c>
      <c r="FD45" s="13">
        <f>IF(ES45=11,6,0)</f>
        <v>0</v>
      </c>
      <c r="FE45" s="13">
        <f>IF(ES45=12,5,0)</f>
        <v>0</v>
      </c>
      <c r="FF45" s="13">
        <f>IF(ES45=13,4,0)</f>
        <v>0</v>
      </c>
      <c r="FG45" s="13">
        <f>IF(ES45=14,3,0)</f>
        <v>0</v>
      </c>
      <c r="FH45" s="13">
        <f>IF(ES45=15,2,0)</f>
        <v>0</v>
      </c>
      <c r="FI45" s="13">
        <f>IF(ES45=16,1,0)</f>
        <v>0</v>
      </c>
      <c r="FJ45" s="13"/>
      <c r="FK45" s="13">
        <f>SUM(ET45:FI45)</f>
        <v>11</v>
      </c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14">
        <f>AA45+BQ45+DS45+EO45+FK45+CM45</f>
        <v>58</v>
      </c>
      <c r="FW45" s="40">
        <f>RANK(FV45,FV37:FV55,0)</f>
        <v>8</v>
      </c>
      <c r="FX45" s="74"/>
    </row>
    <row r="46" spans="1:179" ht="14.25" customHeight="1" thickBot="1">
      <c r="A46" s="53"/>
      <c r="B46" s="51"/>
      <c r="C46" s="49"/>
      <c r="D46" s="49"/>
      <c r="F46" s="57"/>
      <c r="G46" s="57"/>
      <c r="H46" s="58"/>
      <c r="I46" s="58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V46" s="49"/>
      <c r="AW46" s="57"/>
      <c r="AX46" s="58"/>
      <c r="AY46" s="58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57"/>
      <c r="BS46" s="57"/>
      <c r="BT46" s="58"/>
      <c r="BU46" s="58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X46" s="49"/>
      <c r="CY46" s="57"/>
      <c r="CZ46" s="58"/>
      <c r="DA46" s="58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57"/>
      <c r="DU46" s="57"/>
      <c r="DV46" s="58"/>
      <c r="DW46" s="58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49"/>
      <c r="EQ46" s="49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V46" s="26"/>
      <c r="FW46" s="26"/>
    </row>
    <row r="47" spans="1:180" ht="14.25" customHeight="1">
      <c r="A47" s="52">
        <v>25</v>
      </c>
      <c r="B47" s="44" t="s">
        <v>22</v>
      </c>
      <c r="C47" s="1" t="s">
        <v>65</v>
      </c>
      <c r="D47" s="1">
        <v>1996</v>
      </c>
      <c r="E47" s="21" t="s">
        <v>9</v>
      </c>
      <c r="F47" s="59">
        <v>1</v>
      </c>
      <c r="G47" s="56">
        <v>10.9</v>
      </c>
      <c r="H47" s="38">
        <f>F47*60+G47</f>
        <v>70.9</v>
      </c>
      <c r="I47" s="36">
        <f>RANK(H47,H37:H55,1)</f>
        <v>12</v>
      </c>
      <c r="J47" s="13">
        <f t="shared" si="21"/>
        <v>0</v>
      </c>
      <c r="K47" s="13">
        <f>IF(I47=2,18,0)</f>
        <v>0</v>
      </c>
      <c r="L47" s="13">
        <f>IF(I47=3,16,0)</f>
        <v>0</v>
      </c>
      <c r="M47" s="13">
        <f>IF(I47=4,14,0)</f>
        <v>0</v>
      </c>
      <c r="N47" s="13">
        <f>IF(I47=5,13,0)</f>
        <v>0</v>
      </c>
      <c r="O47" s="13">
        <f>IF(I47=6,12,0)</f>
        <v>0</v>
      </c>
      <c r="P47" s="13">
        <f>IF(I47=7,11,0)</f>
        <v>0</v>
      </c>
      <c r="Q47" s="13">
        <f>IF(I47=8,10,0)</f>
        <v>0</v>
      </c>
      <c r="R47" s="13">
        <f>IF(I47=9,8,0)</f>
        <v>0</v>
      </c>
      <c r="S47" s="13">
        <f>IF(I47=10,7,0)</f>
        <v>0</v>
      </c>
      <c r="T47" s="13">
        <f>IF(I47=11,6,0)</f>
        <v>0</v>
      </c>
      <c r="U47" s="13">
        <f>IF(I47=12,5,0)</f>
        <v>5</v>
      </c>
      <c r="V47" s="13">
        <f>IF(I47=13,4,0)</f>
        <v>0</v>
      </c>
      <c r="W47" s="13">
        <f>IF(I47=14,3,0)</f>
        <v>0</v>
      </c>
      <c r="X47" s="13">
        <f>IF(I47=15,2,0)</f>
        <v>0</v>
      </c>
      <c r="Y47" s="13">
        <f>IF(I47=16,1,0)</f>
        <v>0</v>
      </c>
      <c r="Z47" s="13"/>
      <c r="AA47" s="13">
        <f>SUM(J47:Y47)</f>
        <v>5</v>
      </c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46">
        <v>0</v>
      </c>
      <c r="AW47" s="56">
        <v>32</v>
      </c>
      <c r="AX47" s="38">
        <f>AV47*60+AW47</f>
        <v>32</v>
      </c>
      <c r="AY47" s="36">
        <f>RANK(AX47,AX37:AX55,1)</f>
        <v>11</v>
      </c>
      <c r="AZ47" s="36">
        <f t="shared" si="22"/>
        <v>0</v>
      </c>
      <c r="BA47" s="36">
        <f>IF(AY47=2,18,0)</f>
        <v>0</v>
      </c>
      <c r="BB47" s="36">
        <f>IF(AY47=3,16,0)</f>
        <v>0</v>
      </c>
      <c r="BC47" s="36">
        <f>IF(AY47=4,14,0)</f>
        <v>0</v>
      </c>
      <c r="BD47" s="36">
        <f>IF(AY47=5,13,0)</f>
        <v>0</v>
      </c>
      <c r="BE47" s="36">
        <f>IF(AY47=6,12,0)</f>
        <v>0</v>
      </c>
      <c r="BF47" s="36">
        <f>IF(AY47=7,11,0)</f>
        <v>0</v>
      </c>
      <c r="BG47" s="36">
        <f>IF(AY47=8,10,0)</f>
        <v>0</v>
      </c>
      <c r="BH47" s="36">
        <f>IF(AY47=9,8,0)</f>
        <v>0</v>
      </c>
      <c r="BI47" s="36">
        <f>IF(AY47=10,7,0)</f>
        <v>0</v>
      </c>
      <c r="BJ47" s="36">
        <f>IF(AY47=11,6,0)</f>
        <v>6</v>
      </c>
      <c r="BK47" s="36">
        <f>IF(AY47=12,5,0)</f>
        <v>0</v>
      </c>
      <c r="BL47" s="36">
        <f>IF(AY47=13,4,0)</f>
        <v>0</v>
      </c>
      <c r="BM47" s="36">
        <f>IF(AY47=14,3,0)</f>
        <v>0</v>
      </c>
      <c r="BN47" s="36">
        <f>IF(AY47=15,2,0)</f>
        <v>0</v>
      </c>
      <c r="BO47" s="36">
        <f>IF(AY47=16,1,0)</f>
        <v>0</v>
      </c>
      <c r="BP47" s="36"/>
      <c r="BQ47" s="36">
        <f>SUM(AZ47:BO47)</f>
        <v>6</v>
      </c>
      <c r="BR47" s="59">
        <v>0</v>
      </c>
      <c r="BS47" s="56">
        <v>18</v>
      </c>
      <c r="BT47" s="38">
        <f>BR47*60+BS47</f>
        <v>18</v>
      </c>
      <c r="BU47" s="36">
        <f>RANK(BT47,BT37:BT55,1)</f>
        <v>12</v>
      </c>
      <c r="BV47" s="13">
        <f>IF(BU47=1,20,0)</f>
        <v>0</v>
      </c>
      <c r="BW47" s="13">
        <f>IF(BU47=2,18,0)</f>
        <v>0</v>
      </c>
      <c r="BX47" s="13">
        <f>IF(BU47=3,16,0)</f>
        <v>0</v>
      </c>
      <c r="BY47" s="13">
        <f>IF(BU47=4,14,0)</f>
        <v>0</v>
      </c>
      <c r="BZ47" s="13">
        <f>IF(BU47=5,13,0)</f>
        <v>0</v>
      </c>
      <c r="CA47" s="13">
        <f>IF(BU47=6,12,0)</f>
        <v>0</v>
      </c>
      <c r="CB47" s="13">
        <f>IF(BU47=7,11,0)</f>
        <v>0</v>
      </c>
      <c r="CC47" s="13">
        <f>IF(BU47=8,10,0)</f>
        <v>0</v>
      </c>
      <c r="CD47" s="13">
        <f>IF(BU47=9,8,0)</f>
        <v>0</v>
      </c>
      <c r="CE47" s="13">
        <f>IF(BU47=10,7,0)</f>
        <v>0</v>
      </c>
      <c r="CF47" s="13">
        <f>IF(BU47=11,6,0)</f>
        <v>0</v>
      </c>
      <c r="CG47" s="13">
        <f>IF(BU47=12,5,0)</f>
        <v>5</v>
      </c>
      <c r="CH47" s="13">
        <f>IF(BU47=13,4,0)</f>
        <v>0</v>
      </c>
      <c r="CI47" s="13">
        <f>IF(BU47=14,3,0)</f>
        <v>0</v>
      </c>
      <c r="CJ47" s="13">
        <f>IF(BU47=15,2,0)</f>
        <v>0</v>
      </c>
      <c r="CK47" s="13">
        <f>IF(BU47=16,1,0)</f>
        <v>0</v>
      </c>
      <c r="CL47" s="13"/>
      <c r="CM47" s="13">
        <f>SUM(BV47:CK47)</f>
        <v>5</v>
      </c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46">
        <v>0</v>
      </c>
      <c r="CY47" s="56">
        <v>30.2</v>
      </c>
      <c r="CZ47" s="38">
        <f>CX47*60+CY47</f>
        <v>30.2</v>
      </c>
      <c r="DA47" s="36">
        <f>RANK(CZ47,CZ37:CZ55,1)</f>
        <v>15</v>
      </c>
      <c r="DB47" s="36">
        <f t="shared" si="23"/>
        <v>0</v>
      </c>
      <c r="DC47" s="36">
        <f>IF(DA47=2,18,0)</f>
        <v>0</v>
      </c>
      <c r="DD47" s="36">
        <f>IF(DA47=3,16,0)</f>
        <v>0</v>
      </c>
      <c r="DE47" s="36">
        <f>IF(DA47=4,14,0)</f>
        <v>0</v>
      </c>
      <c r="DF47" s="36">
        <f>IF(DA47=5,13,0)</f>
        <v>0</v>
      </c>
      <c r="DG47" s="36">
        <f>IF(DA47=6,12,0)</f>
        <v>0</v>
      </c>
      <c r="DH47" s="36">
        <f>IF(DA47=7,11,0)</f>
        <v>0</v>
      </c>
      <c r="DI47" s="36">
        <f>IF(DA47=8,10,0)</f>
        <v>0</v>
      </c>
      <c r="DJ47" s="36">
        <f>IF(DA47=9,8,0)</f>
        <v>0</v>
      </c>
      <c r="DK47" s="36">
        <f>IF(DA47=10,7,0)</f>
        <v>0</v>
      </c>
      <c r="DL47" s="36">
        <f>IF(DA47=11,6,0)</f>
        <v>0</v>
      </c>
      <c r="DM47" s="36">
        <f>IF(DA47=12,5,0)</f>
        <v>0</v>
      </c>
      <c r="DN47" s="36">
        <f>IF(DA47=13,4,0)</f>
        <v>0</v>
      </c>
      <c r="DO47" s="36">
        <f>IF(DA47=14,3,0)</f>
        <v>0</v>
      </c>
      <c r="DP47" s="36">
        <f>IF(DA47=15,2,0)</f>
        <v>2</v>
      </c>
      <c r="DQ47" s="36">
        <f>IF(DA47=16,1,0)</f>
        <v>0</v>
      </c>
      <c r="DR47" s="36"/>
      <c r="DS47" s="36">
        <f>SUM(DB47:DQ47)</f>
        <v>2</v>
      </c>
      <c r="DT47" s="59">
        <v>0</v>
      </c>
      <c r="DU47" s="56">
        <v>36.8</v>
      </c>
      <c r="DV47" s="38">
        <f>DT47*60+DU47</f>
        <v>36.8</v>
      </c>
      <c r="DW47" s="36">
        <f>RANK(DV47,DV37:DV55,1)</f>
        <v>10</v>
      </c>
      <c r="DX47" s="36">
        <f t="shared" si="24"/>
        <v>0</v>
      </c>
      <c r="DY47" s="36">
        <f>IF(DW47=2,18,0)</f>
        <v>0</v>
      </c>
      <c r="DZ47" s="36">
        <f>IF(DW47=3,16,0)</f>
        <v>0</v>
      </c>
      <c r="EA47" s="36">
        <f>IF(DW47=4,14,0)</f>
        <v>0</v>
      </c>
      <c r="EB47" s="36">
        <f>IF(DW47=5,13,0)</f>
        <v>0</v>
      </c>
      <c r="EC47" s="36">
        <f>IF(DW47=6,12,0)</f>
        <v>0</v>
      </c>
      <c r="ED47" s="36">
        <f>IF(DW47=7,11,0)</f>
        <v>0</v>
      </c>
      <c r="EE47" s="36">
        <f>IF(DW47=8,10,0)</f>
        <v>0</v>
      </c>
      <c r="EF47" s="36">
        <f>IF(DW47=9,8,0)</f>
        <v>0</v>
      </c>
      <c r="EG47" s="36">
        <f>IF(DW47=10,7,0)</f>
        <v>7</v>
      </c>
      <c r="EH47" s="36">
        <f>IF(DW47=11,6,0)</f>
        <v>0</v>
      </c>
      <c r="EI47" s="36">
        <f>IF(DW47=12,5,0)</f>
        <v>0</v>
      </c>
      <c r="EJ47" s="36">
        <f>IF(DW47=13,4,0)</f>
        <v>0</v>
      </c>
      <c r="EK47" s="36">
        <f>IF(DW47=14,3,0)</f>
        <v>0</v>
      </c>
      <c r="EL47" s="36">
        <f>IF(DW47=15,2,0)</f>
        <v>0</v>
      </c>
      <c r="EM47" s="36">
        <f>IF(DW47=16,1,0)</f>
        <v>0</v>
      </c>
      <c r="EN47" s="36"/>
      <c r="EO47" s="36">
        <f>SUM(DX47:EM47)</f>
        <v>7</v>
      </c>
      <c r="EP47" s="46">
        <v>1</v>
      </c>
      <c r="EQ47" s="47">
        <v>32.8</v>
      </c>
      <c r="ER47" s="19">
        <f>EP47*60+EQ47</f>
        <v>92.8</v>
      </c>
      <c r="ES47" s="13">
        <f>RANK(ER47,ER37:ER55,1)</f>
        <v>16</v>
      </c>
      <c r="ET47" s="13">
        <f t="shared" si="25"/>
        <v>0</v>
      </c>
      <c r="EU47" s="13">
        <f>IF(ES47=2,18,0)</f>
        <v>0</v>
      </c>
      <c r="EV47" s="13">
        <f>IF(ES47=3,16,0)</f>
        <v>0</v>
      </c>
      <c r="EW47" s="13">
        <f>IF(ES47=4,14,0)</f>
        <v>0</v>
      </c>
      <c r="EX47" s="13">
        <f>IF(ES47=5,13,0)</f>
        <v>0</v>
      </c>
      <c r="EY47" s="13">
        <f>IF(ES47=6,12,0)</f>
        <v>0</v>
      </c>
      <c r="EZ47" s="13">
        <f>IF(ES47=7,11,0)</f>
        <v>0</v>
      </c>
      <c r="FA47" s="13">
        <f>IF(ES47=8,10,0)</f>
        <v>0</v>
      </c>
      <c r="FB47" s="13">
        <f>IF(ES47=9,8,0)</f>
        <v>0</v>
      </c>
      <c r="FC47" s="13">
        <f>IF(ES47=10,7,0)</f>
        <v>0</v>
      </c>
      <c r="FD47" s="13">
        <f>IF(ES47=11,6,0)</f>
        <v>0</v>
      </c>
      <c r="FE47" s="13">
        <f>IF(ES47=12,5,0)</f>
        <v>0</v>
      </c>
      <c r="FF47" s="13">
        <f>IF(ES47=13,4,0)</f>
        <v>0</v>
      </c>
      <c r="FG47" s="13">
        <f>IF(ES47=14,3,0)</f>
        <v>0</v>
      </c>
      <c r="FH47" s="13">
        <f>IF(ES47=15,2,0)</f>
        <v>0</v>
      </c>
      <c r="FI47" s="13">
        <f>IF(ES47=16,1,0)</f>
        <v>1</v>
      </c>
      <c r="FJ47" s="13"/>
      <c r="FK47" s="13">
        <f>SUM(ET47:FI47)</f>
        <v>1</v>
      </c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14">
        <f>AA47+BQ47+DS47+EO47+FK47+CM47</f>
        <v>26</v>
      </c>
      <c r="FW47" s="40">
        <f>RANK(FV47,FV37:FV55,0)</f>
        <v>15</v>
      </c>
      <c r="FX47" s="72">
        <v>3</v>
      </c>
    </row>
    <row r="48" spans="1:180" ht="14.25" customHeight="1">
      <c r="A48" s="52">
        <v>26</v>
      </c>
      <c r="B48" s="44" t="s">
        <v>16</v>
      </c>
      <c r="C48" s="1" t="s">
        <v>86</v>
      </c>
      <c r="D48" s="1">
        <v>1988</v>
      </c>
      <c r="E48" s="21" t="s">
        <v>9</v>
      </c>
      <c r="F48" s="59">
        <v>1</v>
      </c>
      <c r="G48" s="56">
        <v>7.3</v>
      </c>
      <c r="H48" s="38">
        <f>F48*60+G48</f>
        <v>67.3</v>
      </c>
      <c r="I48" s="36">
        <f>RANK(H48,H37:H55,1)</f>
        <v>7</v>
      </c>
      <c r="J48" s="13">
        <f t="shared" si="21"/>
        <v>0</v>
      </c>
      <c r="K48" s="13">
        <f>IF(I48=2,18,0)</f>
        <v>0</v>
      </c>
      <c r="L48" s="13">
        <f>IF(I48=3,16,0)</f>
        <v>0</v>
      </c>
      <c r="M48" s="13">
        <f>IF(I48=4,14,0)</f>
        <v>0</v>
      </c>
      <c r="N48" s="13">
        <f>IF(I48=5,13,0)</f>
        <v>0</v>
      </c>
      <c r="O48" s="13">
        <f>IF(I48=6,12,0)</f>
        <v>0</v>
      </c>
      <c r="P48" s="13">
        <f>IF(I48=7,11,0)</f>
        <v>11</v>
      </c>
      <c r="Q48" s="13">
        <f>IF(I48=8,10,0)</f>
        <v>0</v>
      </c>
      <c r="R48" s="13">
        <f>IF(I48=9,8,0)</f>
        <v>0</v>
      </c>
      <c r="S48" s="13">
        <f>IF(I48=10,7,0)</f>
        <v>0</v>
      </c>
      <c r="T48" s="13">
        <f>IF(I48=11,6,0)</f>
        <v>0</v>
      </c>
      <c r="U48" s="13">
        <f>IF(I48=12,5,0)</f>
        <v>0</v>
      </c>
      <c r="V48" s="13">
        <f>IF(I48=13,4,0)</f>
        <v>0</v>
      </c>
      <c r="W48" s="13">
        <f>IF(I48=14,3,0)</f>
        <v>0</v>
      </c>
      <c r="X48" s="13">
        <f>IF(I48=15,2,0)</f>
        <v>0</v>
      </c>
      <c r="Y48" s="13">
        <f>IF(I48=16,1,0)</f>
        <v>0</v>
      </c>
      <c r="Z48" s="13"/>
      <c r="AA48" s="13">
        <f>SUM(J48:Y48)</f>
        <v>11</v>
      </c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46">
        <v>0</v>
      </c>
      <c r="AW48" s="56">
        <v>29.1</v>
      </c>
      <c r="AX48" s="38">
        <f>AV48*60+AW48</f>
        <v>29.1</v>
      </c>
      <c r="AY48" s="36">
        <f>RANK(AX48,AX37:AX55,1)</f>
        <v>5</v>
      </c>
      <c r="AZ48" s="36">
        <f t="shared" si="22"/>
        <v>0</v>
      </c>
      <c r="BA48" s="36">
        <f>IF(AY48=2,18,0)</f>
        <v>0</v>
      </c>
      <c r="BB48" s="36">
        <f>IF(AY48=3,16,0)</f>
        <v>0</v>
      </c>
      <c r="BC48" s="36">
        <f>IF(AY48=4,14,0)</f>
        <v>0</v>
      </c>
      <c r="BD48" s="36">
        <f>IF(AY48=5,13,0)</f>
        <v>13</v>
      </c>
      <c r="BE48" s="36">
        <f>IF(AY48=6,12,0)</f>
        <v>0</v>
      </c>
      <c r="BF48" s="36">
        <f>IF(AY48=7,11,0)</f>
        <v>0</v>
      </c>
      <c r="BG48" s="36">
        <f>IF(AY48=8,10,0)</f>
        <v>0</v>
      </c>
      <c r="BH48" s="36">
        <f>IF(AY48=9,8,0)</f>
        <v>0</v>
      </c>
      <c r="BI48" s="36">
        <f>IF(AY48=10,7,0)</f>
        <v>0</v>
      </c>
      <c r="BJ48" s="36">
        <f>IF(AY48=11,6,0)</f>
        <v>0</v>
      </c>
      <c r="BK48" s="36">
        <f>IF(AY48=12,5,0)</f>
        <v>0</v>
      </c>
      <c r="BL48" s="36">
        <f>IF(AY48=13,4,0)</f>
        <v>0</v>
      </c>
      <c r="BM48" s="36">
        <f>IF(AY48=14,3,0)</f>
        <v>0</v>
      </c>
      <c r="BN48" s="36">
        <f>IF(AY48=15,2,0)</f>
        <v>0</v>
      </c>
      <c r="BO48" s="36">
        <f>IF(AY48=16,1,0)</f>
        <v>0</v>
      </c>
      <c r="BP48" s="36"/>
      <c r="BQ48" s="36">
        <f>SUM(AZ48:BO48)</f>
        <v>13</v>
      </c>
      <c r="BR48" s="59">
        <v>0</v>
      </c>
      <c r="BS48" s="56">
        <v>17.3</v>
      </c>
      <c r="BT48" s="38">
        <f>BR48*60+BS48</f>
        <v>17.3</v>
      </c>
      <c r="BU48" s="36">
        <f>RANK(BT48,BT37:BT55,1)</f>
        <v>9</v>
      </c>
      <c r="BV48" s="13">
        <f>IF(BU48=1,20,0)</f>
        <v>0</v>
      </c>
      <c r="BW48" s="13">
        <f>IF(BU48=2,18,0)</f>
        <v>0</v>
      </c>
      <c r="BX48" s="13">
        <f>IF(BU48=3,16,0)</f>
        <v>0</v>
      </c>
      <c r="BY48" s="13">
        <f>IF(BU48=4,14,0)</f>
        <v>0</v>
      </c>
      <c r="BZ48" s="13">
        <f>IF(BU48=5,13,0)</f>
        <v>0</v>
      </c>
      <c r="CA48" s="13">
        <f>IF(BU48=6,12,0)</f>
        <v>0</v>
      </c>
      <c r="CB48" s="13">
        <f>IF(BU48=7,11,0)</f>
        <v>0</v>
      </c>
      <c r="CC48" s="13">
        <f>IF(BU48=8,10,0)</f>
        <v>0</v>
      </c>
      <c r="CD48" s="13">
        <f>IF(BU48=9,8,0)</f>
        <v>8</v>
      </c>
      <c r="CE48" s="13">
        <f>IF(BU48=10,7,0)</f>
        <v>0</v>
      </c>
      <c r="CF48" s="13">
        <f>IF(BU48=11,6,0)</f>
        <v>0</v>
      </c>
      <c r="CG48" s="13">
        <f>IF(BU48=12,5,0)</f>
        <v>0</v>
      </c>
      <c r="CH48" s="13">
        <f>IF(BU48=13,4,0)</f>
        <v>0</v>
      </c>
      <c r="CI48" s="13">
        <f>IF(BU48=14,3,0)</f>
        <v>0</v>
      </c>
      <c r="CJ48" s="13">
        <f>IF(BU48=15,2,0)</f>
        <v>0</v>
      </c>
      <c r="CK48" s="13">
        <f>IF(BU48=16,1,0)</f>
        <v>0</v>
      </c>
      <c r="CL48" s="13"/>
      <c r="CM48" s="13">
        <f>SUM(BV48:CK48)</f>
        <v>8</v>
      </c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46">
        <v>0</v>
      </c>
      <c r="CY48" s="56">
        <v>26.6</v>
      </c>
      <c r="CZ48" s="38">
        <f>CX48*60+CY48</f>
        <v>26.6</v>
      </c>
      <c r="DA48" s="36">
        <f>RANK(CZ48,CZ37:CZ55,1)</f>
        <v>3</v>
      </c>
      <c r="DB48" s="36">
        <f t="shared" si="23"/>
        <v>0</v>
      </c>
      <c r="DC48" s="36">
        <f>IF(DA48=2,18,0)</f>
        <v>0</v>
      </c>
      <c r="DD48" s="36">
        <f>IF(DA48=3,16,0)</f>
        <v>16</v>
      </c>
      <c r="DE48" s="36">
        <f>IF(DA48=4,14,0)</f>
        <v>0</v>
      </c>
      <c r="DF48" s="36">
        <f>IF(DA48=5,13,0)</f>
        <v>0</v>
      </c>
      <c r="DG48" s="36">
        <f>IF(DA48=6,12,0)</f>
        <v>0</v>
      </c>
      <c r="DH48" s="36">
        <f>IF(DA48=7,11,0)</f>
        <v>0</v>
      </c>
      <c r="DI48" s="36">
        <f>IF(DA48=8,10,0)</f>
        <v>0</v>
      </c>
      <c r="DJ48" s="36">
        <f>IF(DA48=9,8,0)</f>
        <v>0</v>
      </c>
      <c r="DK48" s="36">
        <f>IF(DA48=10,7,0)</f>
        <v>0</v>
      </c>
      <c r="DL48" s="36">
        <f>IF(DA48=11,6,0)</f>
        <v>0</v>
      </c>
      <c r="DM48" s="36">
        <f>IF(DA48=12,5,0)</f>
        <v>0</v>
      </c>
      <c r="DN48" s="36">
        <f>IF(DA48=13,4,0)</f>
        <v>0</v>
      </c>
      <c r="DO48" s="36">
        <f>IF(DA48=14,3,0)</f>
        <v>0</v>
      </c>
      <c r="DP48" s="36">
        <f>IF(DA48=15,2,0)</f>
        <v>0</v>
      </c>
      <c r="DQ48" s="36">
        <f>IF(DA48=16,1,0)</f>
        <v>0</v>
      </c>
      <c r="DR48" s="36"/>
      <c r="DS48" s="36">
        <f>SUM(DB48:DQ48)</f>
        <v>16</v>
      </c>
      <c r="DT48" s="59">
        <v>0</v>
      </c>
      <c r="DU48" s="56">
        <v>34.7</v>
      </c>
      <c r="DV48" s="38">
        <f>DT48*60+DU48</f>
        <v>34.7</v>
      </c>
      <c r="DW48" s="36">
        <f>RANK(DV48,DV37:DV55,1)</f>
        <v>6</v>
      </c>
      <c r="DX48" s="36">
        <f t="shared" si="24"/>
        <v>0</v>
      </c>
      <c r="DY48" s="36">
        <f>IF(DW48=2,18,0)</f>
        <v>0</v>
      </c>
      <c r="DZ48" s="36">
        <f>IF(DW48=3,16,0)</f>
        <v>0</v>
      </c>
      <c r="EA48" s="36">
        <f>IF(DW48=4,14,0)</f>
        <v>0</v>
      </c>
      <c r="EB48" s="36">
        <f>IF(DW48=5,13,0)</f>
        <v>0</v>
      </c>
      <c r="EC48" s="36">
        <f>IF(DW48=6,12,0)</f>
        <v>12</v>
      </c>
      <c r="ED48" s="36">
        <f>IF(DW48=7,11,0)</f>
        <v>0</v>
      </c>
      <c r="EE48" s="36">
        <f>IF(DW48=8,10,0)</f>
        <v>0</v>
      </c>
      <c r="EF48" s="36">
        <f>IF(DW48=9,8,0)</f>
        <v>0</v>
      </c>
      <c r="EG48" s="36">
        <f>IF(DW48=10,7,0)</f>
        <v>0</v>
      </c>
      <c r="EH48" s="36">
        <f>IF(DW48=11,6,0)</f>
        <v>0</v>
      </c>
      <c r="EI48" s="36">
        <f>IF(DW48=12,5,0)</f>
        <v>0</v>
      </c>
      <c r="EJ48" s="36">
        <f>IF(DW48=13,4,0)</f>
        <v>0</v>
      </c>
      <c r="EK48" s="36">
        <f>IF(DW48=14,3,0)</f>
        <v>0</v>
      </c>
      <c r="EL48" s="36">
        <f>IF(DW48=15,2,0)</f>
        <v>0</v>
      </c>
      <c r="EM48" s="36">
        <f>IF(DW48=16,1,0)</f>
        <v>0</v>
      </c>
      <c r="EN48" s="36"/>
      <c r="EO48" s="36">
        <f>SUM(DX48:EM48)</f>
        <v>12</v>
      </c>
      <c r="EP48" s="46">
        <v>1</v>
      </c>
      <c r="EQ48" s="47">
        <v>16.9</v>
      </c>
      <c r="ER48" s="19">
        <f>EP48*60+EQ48</f>
        <v>76.9</v>
      </c>
      <c r="ES48" s="13">
        <f>RANK(ER48,ER37:ER55,1)</f>
        <v>6</v>
      </c>
      <c r="ET48" s="13">
        <f t="shared" si="25"/>
        <v>0</v>
      </c>
      <c r="EU48" s="13">
        <f>IF(ES48=2,18,0)</f>
        <v>0</v>
      </c>
      <c r="EV48" s="13">
        <f>IF(ES48=3,16,0)</f>
        <v>0</v>
      </c>
      <c r="EW48" s="13">
        <f>IF(ES48=4,14,0)</f>
        <v>0</v>
      </c>
      <c r="EX48" s="13">
        <f>IF(ES48=5,13,0)</f>
        <v>0</v>
      </c>
      <c r="EY48" s="13">
        <f>IF(ES48=6,12,0)</f>
        <v>12</v>
      </c>
      <c r="EZ48" s="13">
        <f>IF(ES48=7,11,0)</f>
        <v>0</v>
      </c>
      <c r="FA48" s="13">
        <f>IF(ES48=8,10,0)</f>
        <v>0</v>
      </c>
      <c r="FB48" s="13">
        <f>IF(ES48=9,8,0)</f>
        <v>0</v>
      </c>
      <c r="FC48" s="13">
        <f>IF(ES48=10,7,0)</f>
        <v>0</v>
      </c>
      <c r="FD48" s="13">
        <f>IF(ES48=11,6,0)</f>
        <v>0</v>
      </c>
      <c r="FE48" s="13">
        <f>IF(ES48=12,5,0)</f>
        <v>0</v>
      </c>
      <c r="FF48" s="13">
        <f>IF(ES48=13,4,0)</f>
        <v>0</v>
      </c>
      <c r="FG48" s="13">
        <f>IF(ES48=14,3,0)</f>
        <v>0</v>
      </c>
      <c r="FH48" s="13">
        <f>IF(ES48=15,2,0)</f>
        <v>0</v>
      </c>
      <c r="FI48" s="13">
        <f>IF(ES48=16,1,0)</f>
        <v>0</v>
      </c>
      <c r="FJ48" s="13"/>
      <c r="FK48" s="13">
        <f>SUM(ET48:FI48)</f>
        <v>12</v>
      </c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14">
        <f>AA48+BQ48+DS48+EO48+FK48+CM48</f>
        <v>72</v>
      </c>
      <c r="FW48" s="40">
        <f>RANK(FV48,FV37:FV55,0)</f>
        <v>5</v>
      </c>
      <c r="FX48" s="73"/>
    </row>
    <row r="49" spans="1:180" ht="14.25" customHeight="1">
      <c r="A49" s="52">
        <v>27</v>
      </c>
      <c r="B49" s="44" t="s">
        <v>23</v>
      </c>
      <c r="C49" s="1" t="s">
        <v>73</v>
      </c>
      <c r="D49" s="1">
        <v>1987</v>
      </c>
      <c r="E49" s="21" t="s">
        <v>9</v>
      </c>
      <c r="F49" s="59">
        <v>1</v>
      </c>
      <c r="G49" s="56">
        <v>10.1</v>
      </c>
      <c r="H49" s="38">
        <f>F49*60+G49</f>
        <v>70.1</v>
      </c>
      <c r="I49" s="36">
        <f>RANK(H49,H37:H55,1)</f>
        <v>11</v>
      </c>
      <c r="J49" s="13">
        <f t="shared" si="21"/>
        <v>0</v>
      </c>
      <c r="K49" s="13">
        <f>IF(I49=2,18,0)</f>
        <v>0</v>
      </c>
      <c r="L49" s="13">
        <f>IF(I49=3,16,0)</f>
        <v>0</v>
      </c>
      <c r="M49" s="13">
        <f>IF(I49=4,14,0)</f>
        <v>0</v>
      </c>
      <c r="N49" s="13">
        <f>IF(I49=5,13,0)</f>
        <v>0</v>
      </c>
      <c r="O49" s="13">
        <f>IF(I49=6,12,0)</f>
        <v>0</v>
      </c>
      <c r="P49" s="13">
        <f>IF(I49=7,11,0)</f>
        <v>0</v>
      </c>
      <c r="Q49" s="13">
        <f>IF(I49=8,10,0)</f>
        <v>0</v>
      </c>
      <c r="R49" s="13">
        <f>IF(I49=9,8,0)</f>
        <v>0</v>
      </c>
      <c r="S49" s="13">
        <f>IF(I49=10,7,0)</f>
        <v>0</v>
      </c>
      <c r="T49" s="13">
        <f>IF(I49=11,6,0)</f>
        <v>6</v>
      </c>
      <c r="U49" s="13">
        <f>IF(I49=12,5,0)</f>
        <v>0</v>
      </c>
      <c r="V49" s="13">
        <f>IF(I49=13,4,0)</f>
        <v>0</v>
      </c>
      <c r="W49" s="13">
        <f>IF(I49=14,3,0)</f>
        <v>0</v>
      </c>
      <c r="X49" s="13">
        <f>IF(I49=15,2,0)</f>
        <v>0</v>
      </c>
      <c r="Y49" s="13">
        <f>IF(I49=16,1,0)</f>
        <v>0</v>
      </c>
      <c r="Z49" s="13"/>
      <c r="AA49" s="13">
        <f>SUM(J49:Y49)</f>
        <v>6</v>
      </c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46">
        <v>0</v>
      </c>
      <c r="AW49" s="56">
        <v>28.5</v>
      </c>
      <c r="AX49" s="38">
        <f>AV49*60+AW49</f>
        <v>28.5</v>
      </c>
      <c r="AY49" s="36">
        <f>RANK(AX49,AX37:AX55,1)</f>
        <v>2</v>
      </c>
      <c r="AZ49" s="36">
        <f t="shared" si="22"/>
        <v>0</v>
      </c>
      <c r="BA49" s="36">
        <f>IF(AY49=2,18,0)</f>
        <v>18</v>
      </c>
      <c r="BB49" s="36">
        <f>IF(AY49=3,16,0)</f>
        <v>0</v>
      </c>
      <c r="BC49" s="36">
        <f>IF(AY49=4,14,0)</f>
        <v>0</v>
      </c>
      <c r="BD49" s="36">
        <f>IF(AY49=5,13,0)</f>
        <v>0</v>
      </c>
      <c r="BE49" s="36">
        <f>IF(AY49=6,12,0)</f>
        <v>0</v>
      </c>
      <c r="BF49" s="36">
        <f>IF(AY49=7,11,0)</f>
        <v>0</v>
      </c>
      <c r="BG49" s="36">
        <f>IF(AY49=8,10,0)</f>
        <v>0</v>
      </c>
      <c r="BH49" s="36">
        <f>IF(AY49=9,8,0)</f>
        <v>0</v>
      </c>
      <c r="BI49" s="36">
        <f>IF(AY49=10,7,0)</f>
        <v>0</v>
      </c>
      <c r="BJ49" s="36">
        <f>IF(AY49=11,6,0)</f>
        <v>0</v>
      </c>
      <c r="BK49" s="36">
        <f>IF(AY49=12,5,0)</f>
        <v>0</v>
      </c>
      <c r="BL49" s="36">
        <f>IF(AY49=13,4,0)</f>
        <v>0</v>
      </c>
      <c r="BM49" s="36">
        <f>IF(AY49=14,3,0)</f>
        <v>0</v>
      </c>
      <c r="BN49" s="36">
        <f>IF(AY49=15,2,0)</f>
        <v>0</v>
      </c>
      <c r="BO49" s="36">
        <f>IF(AY49=16,1,0)</f>
        <v>0</v>
      </c>
      <c r="BP49" s="36"/>
      <c r="BQ49" s="36">
        <f>SUM(AZ49:BO49)</f>
        <v>18</v>
      </c>
      <c r="BR49" s="59">
        <v>0</v>
      </c>
      <c r="BS49" s="56">
        <v>16.7</v>
      </c>
      <c r="BT49" s="38">
        <f>BR49*60+BS49</f>
        <v>16.7</v>
      </c>
      <c r="BU49" s="36">
        <f>RANK(BT49,BT37:BT55,1)</f>
        <v>6</v>
      </c>
      <c r="BV49" s="13">
        <f>IF(BU49=1,20,0)</f>
        <v>0</v>
      </c>
      <c r="BW49" s="13">
        <f>IF(BU49=2,18,0)</f>
        <v>0</v>
      </c>
      <c r="BX49" s="13">
        <f>IF(BU49=3,16,0)</f>
        <v>0</v>
      </c>
      <c r="BY49" s="13">
        <f>IF(BU49=4,14,0)</f>
        <v>0</v>
      </c>
      <c r="BZ49" s="13">
        <f>IF(BU49=5,13,0)</f>
        <v>0</v>
      </c>
      <c r="CA49" s="13">
        <f>IF(BU49=6,12,0)</f>
        <v>12</v>
      </c>
      <c r="CB49" s="13">
        <f>IF(BU49=7,11,0)</f>
        <v>0</v>
      </c>
      <c r="CC49" s="13">
        <f>IF(BU49=8,10,0)</f>
        <v>0</v>
      </c>
      <c r="CD49" s="13">
        <f>IF(BU49=9,8,0)</f>
        <v>0</v>
      </c>
      <c r="CE49" s="13">
        <f>IF(BU49=10,7,0)</f>
        <v>0</v>
      </c>
      <c r="CF49" s="13">
        <f>IF(BU49=11,6,0)</f>
        <v>0</v>
      </c>
      <c r="CG49" s="13">
        <f>IF(BU49=12,5,0)</f>
        <v>0</v>
      </c>
      <c r="CH49" s="13">
        <f>IF(BU49=13,4,0)</f>
        <v>0</v>
      </c>
      <c r="CI49" s="13">
        <f>IF(BU49=14,3,0)</f>
        <v>0</v>
      </c>
      <c r="CJ49" s="13">
        <f>IF(BU49=15,2,0)</f>
        <v>0</v>
      </c>
      <c r="CK49" s="13">
        <f>IF(BU49=16,1,0)</f>
        <v>0</v>
      </c>
      <c r="CL49" s="13"/>
      <c r="CM49" s="13">
        <f>SUM(BV49:CK49)</f>
        <v>12</v>
      </c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46">
        <v>0</v>
      </c>
      <c r="CY49" s="56">
        <v>27.2</v>
      </c>
      <c r="CZ49" s="38">
        <f>CX49*60+CY49</f>
        <v>27.2</v>
      </c>
      <c r="DA49" s="36">
        <f>RANK(CZ49,CZ37:CZ55,1)</f>
        <v>7</v>
      </c>
      <c r="DB49" s="36">
        <f t="shared" si="23"/>
        <v>0</v>
      </c>
      <c r="DC49" s="36">
        <f>IF(DA49=2,18,0)</f>
        <v>0</v>
      </c>
      <c r="DD49" s="36">
        <f>IF(DA49=3,16,0)</f>
        <v>0</v>
      </c>
      <c r="DE49" s="36">
        <f>IF(DA49=4,14,0)</f>
        <v>0</v>
      </c>
      <c r="DF49" s="36">
        <f>IF(DA49=5,13,0)</f>
        <v>0</v>
      </c>
      <c r="DG49" s="36">
        <f>IF(DA49=6,12,0)</f>
        <v>0</v>
      </c>
      <c r="DH49" s="36">
        <f>IF(DA49=7,11,0)</f>
        <v>11</v>
      </c>
      <c r="DI49" s="36">
        <f>IF(DA49=8,10,0)</f>
        <v>0</v>
      </c>
      <c r="DJ49" s="36">
        <f>IF(DA49=9,8,0)</f>
        <v>0</v>
      </c>
      <c r="DK49" s="36">
        <f>IF(DA49=10,7,0)</f>
        <v>0</v>
      </c>
      <c r="DL49" s="36">
        <f>IF(DA49=11,6,0)</f>
        <v>0</v>
      </c>
      <c r="DM49" s="36">
        <f>IF(DA49=12,5,0)</f>
        <v>0</v>
      </c>
      <c r="DN49" s="36">
        <f>IF(DA49=13,4,0)</f>
        <v>0</v>
      </c>
      <c r="DO49" s="36">
        <f>IF(DA49=14,3,0)</f>
        <v>0</v>
      </c>
      <c r="DP49" s="36">
        <f>IF(DA49=15,2,0)</f>
        <v>0</v>
      </c>
      <c r="DQ49" s="36">
        <f>IF(DA49=16,1,0)</f>
        <v>0</v>
      </c>
      <c r="DR49" s="36"/>
      <c r="DS49" s="36">
        <f>SUM(DB49:DQ49)</f>
        <v>11</v>
      </c>
      <c r="DT49" s="59">
        <v>0</v>
      </c>
      <c r="DU49" s="56">
        <v>34.7</v>
      </c>
      <c r="DV49" s="38">
        <f>DT49*60+DU49</f>
        <v>34.7</v>
      </c>
      <c r="DW49" s="36">
        <f>RANK(DV49,DV37:DV55,1)</f>
        <v>6</v>
      </c>
      <c r="DX49" s="36">
        <f t="shared" si="24"/>
        <v>0</v>
      </c>
      <c r="DY49" s="36">
        <f>IF(DW49=2,18,0)</f>
        <v>0</v>
      </c>
      <c r="DZ49" s="36">
        <f>IF(DW49=3,16,0)</f>
        <v>0</v>
      </c>
      <c r="EA49" s="36">
        <f>IF(DW49=4,14,0)</f>
        <v>0</v>
      </c>
      <c r="EB49" s="36">
        <f>IF(DW49=5,13,0)</f>
        <v>0</v>
      </c>
      <c r="EC49" s="36">
        <f>IF(DW49=6,12,0)</f>
        <v>12</v>
      </c>
      <c r="ED49" s="36">
        <f>IF(DW49=7,11,0)</f>
        <v>0</v>
      </c>
      <c r="EE49" s="36">
        <f>IF(DW49=8,10,0)</f>
        <v>0</v>
      </c>
      <c r="EF49" s="36">
        <f>IF(DW49=9,8,0)</f>
        <v>0</v>
      </c>
      <c r="EG49" s="36">
        <f>IF(DW49=10,7,0)</f>
        <v>0</v>
      </c>
      <c r="EH49" s="36">
        <f>IF(DW49=11,6,0)</f>
        <v>0</v>
      </c>
      <c r="EI49" s="36">
        <f>IF(DW49=12,5,0)</f>
        <v>0</v>
      </c>
      <c r="EJ49" s="36">
        <f>IF(DW49=13,4,0)</f>
        <v>0</v>
      </c>
      <c r="EK49" s="36">
        <f>IF(DW49=14,3,0)</f>
        <v>0</v>
      </c>
      <c r="EL49" s="36">
        <f>IF(DW49=15,2,0)</f>
        <v>0</v>
      </c>
      <c r="EM49" s="36">
        <f>IF(DW49=16,1,0)</f>
        <v>0</v>
      </c>
      <c r="EN49" s="36"/>
      <c r="EO49" s="36">
        <f>SUM(DX49:EM49)</f>
        <v>12</v>
      </c>
      <c r="EP49" s="46">
        <v>1</v>
      </c>
      <c r="EQ49" s="47">
        <v>12.5</v>
      </c>
      <c r="ER49" s="19">
        <f>EP49*60+EQ49</f>
        <v>72.5</v>
      </c>
      <c r="ES49" s="13">
        <f>RANK(ER49,ER37:ER55,1)</f>
        <v>5</v>
      </c>
      <c r="ET49" s="13">
        <f t="shared" si="25"/>
        <v>0</v>
      </c>
      <c r="EU49" s="13">
        <f>IF(ES49=2,18,0)</f>
        <v>0</v>
      </c>
      <c r="EV49" s="13">
        <f>IF(ES49=3,16,0)</f>
        <v>0</v>
      </c>
      <c r="EW49" s="13">
        <f>IF(ES49=4,14,0)</f>
        <v>0</v>
      </c>
      <c r="EX49" s="13">
        <f>IF(ES49=5,13,0)</f>
        <v>13</v>
      </c>
      <c r="EY49" s="13">
        <f>IF(ES49=6,12,0)</f>
        <v>0</v>
      </c>
      <c r="EZ49" s="13">
        <f>IF(ES49=7,11,0)</f>
        <v>0</v>
      </c>
      <c r="FA49" s="13">
        <f>IF(ES49=8,10,0)</f>
        <v>0</v>
      </c>
      <c r="FB49" s="13">
        <f>IF(ES49=9,8,0)</f>
        <v>0</v>
      </c>
      <c r="FC49" s="13">
        <f>IF(ES49=10,7,0)</f>
        <v>0</v>
      </c>
      <c r="FD49" s="13">
        <f>IF(ES49=11,6,0)</f>
        <v>0</v>
      </c>
      <c r="FE49" s="13">
        <f>IF(ES49=12,5,0)</f>
        <v>0</v>
      </c>
      <c r="FF49" s="13">
        <f>IF(ES49=13,4,0)</f>
        <v>0</v>
      </c>
      <c r="FG49" s="13">
        <f>IF(ES49=14,3,0)</f>
        <v>0</v>
      </c>
      <c r="FH49" s="13">
        <f>IF(ES49=15,2,0)</f>
        <v>0</v>
      </c>
      <c r="FI49" s="13">
        <f>IF(ES49=16,1,0)</f>
        <v>0</v>
      </c>
      <c r="FJ49" s="13"/>
      <c r="FK49" s="13">
        <f>SUM(ET49:FI49)</f>
        <v>13</v>
      </c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14">
        <f>AA49+BQ49+DS49+EO49+FK49+CM49</f>
        <v>72</v>
      </c>
      <c r="FW49" s="40">
        <f>RANK(FV49,FV37:FV55,0)</f>
        <v>5</v>
      </c>
      <c r="FX49" s="73"/>
    </row>
    <row r="50" spans="1:180" ht="14.25" customHeight="1" thickBot="1">
      <c r="A50" s="52">
        <v>28</v>
      </c>
      <c r="B50" s="44" t="s">
        <v>24</v>
      </c>
      <c r="C50" s="1" t="s">
        <v>87</v>
      </c>
      <c r="D50" s="1">
        <v>1994</v>
      </c>
      <c r="E50" s="21" t="s">
        <v>9</v>
      </c>
      <c r="F50" s="59">
        <v>1</v>
      </c>
      <c r="G50" s="56">
        <v>7.2</v>
      </c>
      <c r="H50" s="38">
        <f>F50*60+G50</f>
        <v>67.2</v>
      </c>
      <c r="I50" s="36">
        <f>RANK(H50,H37:H55,1)</f>
        <v>6</v>
      </c>
      <c r="J50" s="13">
        <f t="shared" si="21"/>
        <v>0</v>
      </c>
      <c r="K50" s="13">
        <f>IF(I50=2,18,0)</f>
        <v>0</v>
      </c>
      <c r="L50" s="13">
        <f>IF(I50=3,16,0)</f>
        <v>0</v>
      </c>
      <c r="M50" s="13">
        <f>IF(I50=4,14,0)</f>
        <v>0</v>
      </c>
      <c r="N50" s="13">
        <f>IF(I50=5,13,0)</f>
        <v>0</v>
      </c>
      <c r="O50" s="13">
        <f>IF(I50=6,12,0)</f>
        <v>12</v>
      </c>
      <c r="P50" s="13">
        <f>IF(I50=7,11,0)</f>
        <v>0</v>
      </c>
      <c r="Q50" s="13">
        <f>IF(I50=8,10,0)</f>
        <v>0</v>
      </c>
      <c r="R50" s="13">
        <f>IF(I50=9,8,0)</f>
        <v>0</v>
      </c>
      <c r="S50" s="13">
        <f>IF(I50=10,7,0)</f>
        <v>0</v>
      </c>
      <c r="T50" s="13">
        <f>IF(I50=11,6,0)</f>
        <v>0</v>
      </c>
      <c r="U50" s="13">
        <f>IF(I50=12,5,0)</f>
        <v>0</v>
      </c>
      <c r="V50" s="13">
        <f>IF(I50=13,4,0)</f>
        <v>0</v>
      </c>
      <c r="W50" s="13">
        <f>IF(I50=14,3,0)</f>
        <v>0</v>
      </c>
      <c r="X50" s="13">
        <f>IF(I50=15,2,0)</f>
        <v>0</v>
      </c>
      <c r="Y50" s="13">
        <f>IF(I50=16,1,0)</f>
        <v>0</v>
      </c>
      <c r="Z50" s="13"/>
      <c r="AA50" s="13">
        <f>SUM(J50:Y50)</f>
        <v>12</v>
      </c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46">
        <v>0</v>
      </c>
      <c r="AW50" s="56">
        <v>31.1</v>
      </c>
      <c r="AX50" s="38">
        <f>AV50*60+AW50</f>
        <v>31.1</v>
      </c>
      <c r="AY50" s="36">
        <f>RANK(AX50,AX37:AX55,1)</f>
        <v>9</v>
      </c>
      <c r="AZ50" s="36">
        <f t="shared" si="22"/>
        <v>0</v>
      </c>
      <c r="BA50" s="36">
        <f>IF(AY50=2,18,0)</f>
        <v>0</v>
      </c>
      <c r="BB50" s="36">
        <f>IF(AY50=3,16,0)</f>
        <v>0</v>
      </c>
      <c r="BC50" s="36">
        <f>IF(AY50=4,14,0)</f>
        <v>0</v>
      </c>
      <c r="BD50" s="36">
        <f>IF(AY50=5,13,0)</f>
        <v>0</v>
      </c>
      <c r="BE50" s="36">
        <f>IF(AY50=6,12,0)</f>
        <v>0</v>
      </c>
      <c r="BF50" s="36">
        <f>IF(AY50=7,11,0)</f>
        <v>0</v>
      </c>
      <c r="BG50" s="36">
        <f>IF(AY50=8,10,0)</f>
        <v>0</v>
      </c>
      <c r="BH50" s="36">
        <f>IF(AY50=9,8,0)</f>
        <v>8</v>
      </c>
      <c r="BI50" s="36">
        <f>IF(AY50=10,7,0)</f>
        <v>0</v>
      </c>
      <c r="BJ50" s="36">
        <f>IF(AY50=11,6,0)</f>
        <v>0</v>
      </c>
      <c r="BK50" s="36">
        <f>IF(AY50=12,5,0)</f>
        <v>0</v>
      </c>
      <c r="BL50" s="36">
        <f>IF(AY50=13,4,0)</f>
        <v>0</v>
      </c>
      <c r="BM50" s="36">
        <f>IF(AY50=14,3,0)</f>
        <v>0</v>
      </c>
      <c r="BN50" s="36">
        <f>IF(AY50=15,2,0)</f>
        <v>0</v>
      </c>
      <c r="BO50" s="36">
        <f>IF(AY50=16,1,0)</f>
        <v>0</v>
      </c>
      <c r="BP50" s="36"/>
      <c r="BQ50" s="36">
        <f>SUM(AZ50:BO50)</f>
        <v>8</v>
      </c>
      <c r="BR50" s="59">
        <v>0</v>
      </c>
      <c r="BS50" s="56">
        <v>17.9</v>
      </c>
      <c r="BT50" s="38">
        <f>BR50*60+BS50</f>
        <v>17.9</v>
      </c>
      <c r="BU50" s="36">
        <f>RANK(BT50,BT37:BT55,1)</f>
        <v>11</v>
      </c>
      <c r="BV50" s="13">
        <f>IF(BU50=1,20,0)</f>
        <v>0</v>
      </c>
      <c r="BW50" s="13">
        <f>IF(BU50=2,18,0)</f>
        <v>0</v>
      </c>
      <c r="BX50" s="13">
        <f>IF(BU50=3,16,0)</f>
        <v>0</v>
      </c>
      <c r="BY50" s="13">
        <f>IF(BU50=4,14,0)</f>
        <v>0</v>
      </c>
      <c r="BZ50" s="13">
        <f>IF(BU50=5,13,0)</f>
        <v>0</v>
      </c>
      <c r="CA50" s="13">
        <f>IF(BU50=6,12,0)</f>
        <v>0</v>
      </c>
      <c r="CB50" s="13">
        <f>IF(BU50=7,11,0)</f>
        <v>0</v>
      </c>
      <c r="CC50" s="13">
        <f>IF(BU50=8,10,0)</f>
        <v>0</v>
      </c>
      <c r="CD50" s="13">
        <f>IF(BU50=9,8,0)</f>
        <v>0</v>
      </c>
      <c r="CE50" s="13">
        <f>IF(BU50=10,7,0)</f>
        <v>0</v>
      </c>
      <c r="CF50" s="13">
        <f>IF(BU50=11,6,0)</f>
        <v>6</v>
      </c>
      <c r="CG50" s="13">
        <f>IF(BU50=12,5,0)</f>
        <v>0</v>
      </c>
      <c r="CH50" s="13">
        <f>IF(BU50=13,4,0)</f>
        <v>0</v>
      </c>
      <c r="CI50" s="13">
        <f>IF(BU50=14,3,0)</f>
        <v>0</v>
      </c>
      <c r="CJ50" s="13">
        <f>IF(BU50=15,2,0)</f>
        <v>0</v>
      </c>
      <c r="CK50" s="13">
        <f>IF(BU50=16,1,0)</f>
        <v>0</v>
      </c>
      <c r="CL50" s="13"/>
      <c r="CM50" s="13">
        <f>SUM(BV50:CK50)</f>
        <v>6</v>
      </c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46">
        <v>0</v>
      </c>
      <c r="CY50" s="56">
        <v>29.2</v>
      </c>
      <c r="CZ50" s="38">
        <f>CX50*60+CY50</f>
        <v>29.2</v>
      </c>
      <c r="DA50" s="36">
        <f>RANK(CZ50,CZ37:CZ55,1)</f>
        <v>14</v>
      </c>
      <c r="DB50" s="36">
        <f t="shared" si="23"/>
        <v>0</v>
      </c>
      <c r="DC50" s="36">
        <f>IF(DA50=2,18,0)</f>
        <v>0</v>
      </c>
      <c r="DD50" s="36">
        <f>IF(DA50=3,16,0)</f>
        <v>0</v>
      </c>
      <c r="DE50" s="36">
        <f>IF(DA50=4,14,0)</f>
        <v>0</v>
      </c>
      <c r="DF50" s="36">
        <f>IF(DA50=5,13,0)</f>
        <v>0</v>
      </c>
      <c r="DG50" s="36">
        <f>IF(DA50=6,12,0)</f>
        <v>0</v>
      </c>
      <c r="DH50" s="36">
        <f>IF(DA50=7,11,0)</f>
        <v>0</v>
      </c>
      <c r="DI50" s="36">
        <f>IF(DA50=8,10,0)</f>
        <v>0</v>
      </c>
      <c r="DJ50" s="36">
        <f>IF(DA50=9,8,0)</f>
        <v>0</v>
      </c>
      <c r="DK50" s="36">
        <f>IF(DA50=10,7,0)</f>
        <v>0</v>
      </c>
      <c r="DL50" s="36">
        <f>IF(DA50=11,6,0)</f>
        <v>0</v>
      </c>
      <c r="DM50" s="36">
        <f>IF(DA50=12,5,0)</f>
        <v>0</v>
      </c>
      <c r="DN50" s="36">
        <f>IF(DA50=13,4,0)</f>
        <v>0</v>
      </c>
      <c r="DO50" s="36">
        <f>IF(DA50=14,3,0)</f>
        <v>3</v>
      </c>
      <c r="DP50" s="36">
        <f>IF(DA50=15,2,0)</f>
        <v>0</v>
      </c>
      <c r="DQ50" s="36">
        <f>IF(DA50=16,1,0)</f>
        <v>0</v>
      </c>
      <c r="DR50" s="36"/>
      <c r="DS50" s="36">
        <f>SUM(DB50:DQ50)</f>
        <v>3</v>
      </c>
      <c r="DT50" s="59">
        <v>0</v>
      </c>
      <c r="DU50" s="56">
        <v>35.2</v>
      </c>
      <c r="DV50" s="38">
        <f>DT50*60+DU50</f>
        <v>35.2</v>
      </c>
      <c r="DW50" s="36">
        <f>RANK(DV50,DV37:DV55,1)</f>
        <v>9</v>
      </c>
      <c r="DX50" s="36">
        <f t="shared" si="24"/>
        <v>0</v>
      </c>
      <c r="DY50" s="36">
        <f>IF(DW50=2,18,0)</f>
        <v>0</v>
      </c>
      <c r="DZ50" s="36">
        <f>IF(DW50=3,16,0)</f>
        <v>0</v>
      </c>
      <c r="EA50" s="36">
        <f>IF(DW50=4,14,0)</f>
        <v>0</v>
      </c>
      <c r="EB50" s="36">
        <f>IF(DW50=5,13,0)</f>
        <v>0</v>
      </c>
      <c r="EC50" s="36">
        <f>IF(DW50=6,12,0)</f>
        <v>0</v>
      </c>
      <c r="ED50" s="36">
        <f>IF(DW50=7,11,0)</f>
        <v>0</v>
      </c>
      <c r="EE50" s="36">
        <f>IF(DW50=8,10,0)</f>
        <v>0</v>
      </c>
      <c r="EF50" s="36">
        <f>IF(DW50=9,8,0)</f>
        <v>8</v>
      </c>
      <c r="EG50" s="36">
        <f>IF(DW50=10,7,0)</f>
        <v>0</v>
      </c>
      <c r="EH50" s="36">
        <f>IF(DW50=11,6,0)</f>
        <v>0</v>
      </c>
      <c r="EI50" s="36">
        <f>IF(DW50=12,5,0)</f>
        <v>0</v>
      </c>
      <c r="EJ50" s="36">
        <f>IF(DW50=13,4,0)</f>
        <v>0</v>
      </c>
      <c r="EK50" s="36">
        <f>IF(DW50=14,3,0)</f>
        <v>0</v>
      </c>
      <c r="EL50" s="36">
        <f>IF(DW50=15,2,0)</f>
        <v>0</v>
      </c>
      <c r="EM50" s="36">
        <f>IF(DW50=16,1,0)</f>
        <v>0</v>
      </c>
      <c r="EN50" s="36"/>
      <c r="EO50" s="36">
        <f>SUM(DX50:EM50)</f>
        <v>8</v>
      </c>
      <c r="EP50" s="46">
        <v>1</v>
      </c>
      <c r="EQ50" s="47">
        <v>18.6</v>
      </c>
      <c r="ER50" s="19">
        <f>EP50*60+EQ50</f>
        <v>78.6</v>
      </c>
      <c r="ES50" s="13">
        <f>RANK(ER50,ER37:ER55,1)</f>
        <v>9</v>
      </c>
      <c r="ET50" s="13">
        <f t="shared" si="25"/>
        <v>0</v>
      </c>
      <c r="EU50" s="13">
        <f>IF(ES50=2,18,0)</f>
        <v>0</v>
      </c>
      <c r="EV50" s="13">
        <f>IF(ES50=3,16,0)</f>
        <v>0</v>
      </c>
      <c r="EW50" s="13">
        <f>IF(ES50=4,14,0)</f>
        <v>0</v>
      </c>
      <c r="EX50" s="13">
        <f>IF(ES50=5,13,0)</f>
        <v>0</v>
      </c>
      <c r="EY50" s="13">
        <f>IF(ES50=6,12,0)</f>
        <v>0</v>
      </c>
      <c r="EZ50" s="13">
        <f>IF(ES50=7,11,0)</f>
        <v>0</v>
      </c>
      <c r="FA50" s="13">
        <f>IF(ES50=8,10,0)</f>
        <v>0</v>
      </c>
      <c r="FB50" s="13">
        <f>IF(ES50=9,8,0)</f>
        <v>8</v>
      </c>
      <c r="FC50" s="13">
        <f>IF(ES50=10,7,0)</f>
        <v>0</v>
      </c>
      <c r="FD50" s="13">
        <f>IF(ES50=11,6,0)</f>
        <v>0</v>
      </c>
      <c r="FE50" s="13">
        <f>IF(ES50=12,5,0)</f>
        <v>0</v>
      </c>
      <c r="FF50" s="13">
        <f>IF(ES50=13,4,0)</f>
        <v>0</v>
      </c>
      <c r="FG50" s="13">
        <f>IF(ES50=14,3,0)</f>
        <v>0</v>
      </c>
      <c r="FH50" s="13">
        <f>IF(ES50=15,2,0)</f>
        <v>0</v>
      </c>
      <c r="FI50" s="13">
        <f>IF(ES50=16,1,0)</f>
        <v>0</v>
      </c>
      <c r="FJ50" s="13"/>
      <c r="FK50" s="13">
        <f>SUM(ET50:FI50)</f>
        <v>8</v>
      </c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14">
        <f>AA50+BQ50+DS50+EO50+FK50+CM50</f>
        <v>45</v>
      </c>
      <c r="FW50" s="40">
        <f>RANK(FV50,FV37:FV55,0)</f>
        <v>9</v>
      </c>
      <c r="FX50" s="74"/>
    </row>
    <row r="51" spans="1:179" ht="14.25" customHeight="1" thickBot="1">
      <c r="A51" s="53"/>
      <c r="B51" s="51"/>
      <c r="C51" s="49"/>
      <c r="D51" s="49"/>
      <c r="F51" s="57"/>
      <c r="G51" s="57"/>
      <c r="H51" s="58"/>
      <c r="I51" s="58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V51" s="49"/>
      <c r="AW51" s="57"/>
      <c r="AX51" s="58"/>
      <c r="AY51" s="58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57"/>
      <c r="BS51" s="57"/>
      <c r="BT51" s="58"/>
      <c r="BU51" s="58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X51" s="49"/>
      <c r="CY51" s="57"/>
      <c r="CZ51" s="58"/>
      <c r="DA51" s="58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57"/>
      <c r="DU51" s="57"/>
      <c r="DV51" s="58"/>
      <c r="DW51" s="58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49"/>
      <c r="EQ51" s="49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V51" s="26"/>
      <c r="FW51" s="26"/>
    </row>
    <row r="52" spans="1:180" ht="14.25" customHeight="1">
      <c r="A52" s="52">
        <v>29</v>
      </c>
      <c r="B52" s="44" t="s">
        <v>22</v>
      </c>
      <c r="C52" s="1" t="s">
        <v>64</v>
      </c>
      <c r="D52" s="1">
        <v>1987</v>
      </c>
      <c r="E52" s="21" t="s">
        <v>9</v>
      </c>
      <c r="F52" s="59">
        <v>1</v>
      </c>
      <c r="G52" s="56">
        <v>3.2</v>
      </c>
      <c r="H52" s="38">
        <f>F52*60+G52</f>
        <v>63.2</v>
      </c>
      <c r="I52" s="36">
        <f>RANK(H52,H37:H55,1)</f>
        <v>2</v>
      </c>
      <c r="J52" s="13">
        <f t="shared" si="21"/>
        <v>0</v>
      </c>
      <c r="K52" s="13">
        <f>IF(I52=2,18,0)</f>
        <v>18</v>
      </c>
      <c r="L52" s="13">
        <f>IF(I52=3,16,0)</f>
        <v>0</v>
      </c>
      <c r="M52" s="13">
        <f>IF(I52=4,14,0)</f>
        <v>0</v>
      </c>
      <c r="N52" s="13">
        <f>IF(I52=5,13,0)</f>
        <v>0</v>
      </c>
      <c r="O52" s="13">
        <f>IF(I52=6,12,0)</f>
        <v>0</v>
      </c>
      <c r="P52" s="13">
        <f>IF(I52=7,11,0)</f>
        <v>0</v>
      </c>
      <c r="Q52" s="13">
        <f>IF(I52=8,10,0)</f>
        <v>0</v>
      </c>
      <c r="R52" s="13">
        <f>IF(I52=9,8,0)</f>
        <v>0</v>
      </c>
      <c r="S52" s="13">
        <f>IF(I52=10,7,0)</f>
        <v>0</v>
      </c>
      <c r="T52" s="13">
        <f>IF(I52=11,6,0)</f>
        <v>0</v>
      </c>
      <c r="U52" s="13">
        <f>IF(I52=12,5,0)</f>
        <v>0</v>
      </c>
      <c r="V52" s="13">
        <f>IF(I52=13,4,0)</f>
        <v>0</v>
      </c>
      <c r="W52" s="13">
        <f>IF(I52=14,3,0)</f>
        <v>0</v>
      </c>
      <c r="X52" s="13">
        <f>IF(I52=15,2,0)</f>
        <v>0</v>
      </c>
      <c r="Y52" s="13">
        <f>IF(I52=16,1,0)</f>
        <v>0</v>
      </c>
      <c r="Z52" s="13"/>
      <c r="AA52" s="13">
        <f>SUM(J52:Y52)</f>
        <v>18</v>
      </c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46">
        <v>0</v>
      </c>
      <c r="AW52" s="56">
        <v>27</v>
      </c>
      <c r="AX52" s="38">
        <f>AV52*60+AW52</f>
        <v>27</v>
      </c>
      <c r="AY52" s="36">
        <f>RANK(AX52,AX37:AX55,1)</f>
        <v>1</v>
      </c>
      <c r="AZ52" s="36">
        <f t="shared" si="22"/>
        <v>20</v>
      </c>
      <c r="BA52" s="36">
        <f>IF(AY52=2,18,0)</f>
        <v>0</v>
      </c>
      <c r="BB52" s="36">
        <f>IF(AY52=3,16,0)</f>
        <v>0</v>
      </c>
      <c r="BC52" s="36">
        <f>IF(AY52=4,14,0)</f>
        <v>0</v>
      </c>
      <c r="BD52" s="36">
        <f>IF(AY52=5,13,0)</f>
        <v>0</v>
      </c>
      <c r="BE52" s="36">
        <f>IF(AY52=6,12,0)</f>
        <v>0</v>
      </c>
      <c r="BF52" s="36">
        <f>IF(AY52=7,11,0)</f>
        <v>0</v>
      </c>
      <c r="BG52" s="36">
        <f>IF(AY52=8,10,0)</f>
        <v>0</v>
      </c>
      <c r="BH52" s="36">
        <f>IF(AY52=9,8,0)</f>
        <v>0</v>
      </c>
      <c r="BI52" s="36">
        <f>IF(AY52=10,7,0)</f>
        <v>0</v>
      </c>
      <c r="BJ52" s="36">
        <f>IF(AY52=11,6,0)</f>
        <v>0</v>
      </c>
      <c r="BK52" s="36">
        <f>IF(AY52=12,5,0)</f>
        <v>0</v>
      </c>
      <c r="BL52" s="36">
        <f>IF(AY52=13,4,0)</f>
        <v>0</v>
      </c>
      <c r="BM52" s="36">
        <f>IF(AY52=14,3,0)</f>
        <v>0</v>
      </c>
      <c r="BN52" s="36">
        <f>IF(AY52=15,2,0)</f>
        <v>0</v>
      </c>
      <c r="BO52" s="36">
        <f>IF(AY52=16,1,0)</f>
        <v>0</v>
      </c>
      <c r="BP52" s="36"/>
      <c r="BQ52" s="36">
        <f>SUM(AZ52:BO52)</f>
        <v>20</v>
      </c>
      <c r="BR52" s="59">
        <v>0</v>
      </c>
      <c r="BS52" s="56">
        <v>15.8</v>
      </c>
      <c r="BT52" s="38">
        <f>BR52*60+BS52</f>
        <v>15.8</v>
      </c>
      <c r="BU52" s="36">
        <f>RANK(BT52,BT37:BT55,1)</f>
        <v>4</v>
      </c>
      <c r="BV52" s="13">
        <f>IF(BU52=1,20,0)</f>
        <v>0</v>
      </c>
      <c r="BW52" s="13">
        <f>IF(BU52=2,18,0)</f>
        <v>0</v>
      </c>
      <c r="BX52" s="13">
        <f>IF(BU52=3,16,0)</f>
        <v>0</v>
      </c>
      <c r="BY52" s="13">
        <f>IF(BU52=4,14,0)</f>
        <v>14</v>
      </c>
      <c r="BZ52" s="13">
        <f>IF(BU52=5,13,0)</f>
        <v>0</v>
      </c>
      <c r="CA52" s="13">
        <f>IF(BU52=6,12,0)</f>
        <v>0</v>
      </c>
      <c r="CB52" s="13">
        <f>IF(BU52=7,11,0)</f>
        <v>0</v>
      </c>
      <c r="CC52" s="13">
        <f>IF(BU52=8,10,0)</f>
        <v>0</v>
      </c>
      <c r="CD52" s="13">
        <f>IF(BU52=9,8,0)</f>
        <v>0</v>
      </c>
      <c r="CE52" s="13">
        <f>IF(BU52=10,7,0)</f>
        <v>0</v>
      </c>
      <c r="CF52" s="13">
        <f>IF(BU52=11,6,0)</f>
        <v>0</v>
      </c>
      <c r="CG52" s="13">
        <f>IF(BU52=12,5,0)</f>
        <v>0</v>
      </c>
      <c r="CH52" s="13">
        <f>IF(BU52=13,4,0)</f>
        <v>0</v>
      </c>
      <c r="CI52" s="13">
        <f>IF(BU52=14,3,0)</f>
        <v>0</v>
      </c>
      <c r="CJ52" s="13">
        <f>IF(BU52=15,2,0)</f>
        <v>0</v>
      </c>
      <c r="CK52" s="13">
        <f>IF(BU52=16,1,0)</f>
        <v>0</v>
      </c>
      <c r="CL52" s="13"/>
      <c r="CM52" s="13">
        <f>SUM(BV52:CK52)</f>
        <v>14</v>
      </c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46">
        <v>0</v>
      </c>
      <c r="CY52" s="56">
        <v>26.3</v>
      </c>
      <c r="CZ52" s="38">
        <f>CX52*60+CY52</f>
        <v>26.3</v>
      </c>
      <c r="DA52" s="36">
        <f>RANK(CZ52,CZ37:CZ55,1)</f>
        <v>2</v>
      </c>
      <c r="DB52" s="36">
        <f t="shared" si="23"/>
        <v>0</v>
      </c>
      <c r="DC52" s="36">
        <f>IF(DA52=2,18,0)</f>
        <v>18</v>
      </c>
      <c r="DD52" s="36">
        <f>IF(DA52=3,16,0)</f>
        <v>0</v>
      </c>
      <c r="DE52" s="36">
        <f>IF(DA52=4,14,0)</f>
        <v>0</v>
      </c>
      <c r="DF52" s="36">
        <f>IF(DA52=5,13,0)</f>
        <v>0</v>
      </c>
      <c r="DG52" s="36">
        <f>IF(DA52=6,12,0)</f>
        <v>0</v>
      </c>
      <c r="DH52" s="36">
        <f>IF(DA52=7,11,0)</f>
        <v>0</v>
      </c>
      <c r="DI52" s="36">
        <f>IF(DA52=8,10,0)</f>
        <v>0</v>
      </c>
      <c r="DJ52" s="36">
        <f>IF(DA52=9,8,0)</f>
        <v>0</v>
      </c>
      <c r="DK52" s="36">
        <f>IF(DA52=10,7,0)</f>
        <v>0</v>
      </c>
      <c r="DL52" s="36">
        <f>IF(DA52=11,6,0)</f>
        <v>0</v>
      </c>
      <c r="DM52" s="36">
        <f>IF(DA52=12,5,0)</f>
        <v>0</v>
      </c>
      <c r="DN52" s="36">
        <f>IF(DA52=13,4,0)</f>
        <v>0</v>
      </c>
      <c r="DO52" s="36">
        <f>IF(DA52=14,3,0)</f>
        <v>0</v>
      </c>
      <c r="DP52" s="36">
        <f>IF(DA52=15,2,0)</f>
        <v>0</v>
      </c>
      <c r="DQ52" s="36">
        <f>IF(DA52=16,1,0)</f>
        <v>0</v>
      </c>
      <c r="DR52" s="36"/>
      <c r="DS52" s="36">
        <f>SUM(DB52:DQ52)</f>
        <v>18</v>
      </c>
      <c r="DT52" s="59">
        <v>0</v>
      </c>
      <c r="DU52" s="56">
        <v>33.4</v>
      </c>
      <c r="DV52" s="38">
        <f>DT52*60+DU52</f>
        <v>33.4</v>
      </c>
      <c r="DW52" s="36">
        <f>RANK(DV52,DV37:DV55,1)</f>
        <v>3</v>
      </c>
      <c r="DX52" s="36">
        <f t="shared" si="24"/>
        <v>0</v>
      </c>
      <c r="DY52" s="36">
        <f>IF(DW52=2,18,0)</f>
        <v>0</v>
      </c>
      <c r="DZ52" s="36">
        <f>IF(DW52=3,16,0)</f>
        <v>16</v>
      </c>
      <c r="EA52" s="36">
        <f>IF(DW52=4,14,0)</f>
        <v>0</v>
      </c>
      <c r="EB52" s="36">
        <f>IF(DW52=5,13,0)</f>
        <v>0</v>
      </c>
      <c r="EC52" s="36">
        <f>IF(DW52=6,12,0)</f>
        <v>0</v>
      </c>
      <c r="ED52" s="36">
        <f>IF(DW52=7,11,0)</f>
        <v>0</v>
      </c>
      <c r="EE52" s="36">
        <f>IF(DW52=8,10,0)</f>
        <v>0</v>
      </c>
      <c r="EF52" s="36">
        <f>IF(DW52=9,8,0)</f>
        <v>0</v>
      </c>
      <c r="EG52" s="36">
        <f>IF(DW52=10,7,0)</f>
        <v>0</v>
      </c>
      <c r="EH52" s="36">
        <f>IF(DW52=11,6,0)</f>
        <v>0</v>
      </c>
      <c r="EI52" s="36">
        <f>IF(DW52=12,5,0)</f>
        <v>0</v>
      </c>
      <c r="EJ52" s="36">
        <f>IF(DW52=13,4,0)</f>
        <v>0</v>
      </c>
      <c r="EK52" s="36">
        <f>IF(DW52=14,3,0)</f>
        <v>0</v>
      </c>
      <c r="EL52" s="36">
        <f>IF(DW52=15,2,0)</f>
        <v>0</v>
      </c>
      <c r="EM52" s="36">
        <f>IF(DW52=16,1,0)</f>
        <v>0</v>
      </c>
      <c r="EN52" s="36"/>
      <c r="EO52" s="36">
        <f>SUM(DX52:EM52)</f>
        <v>16</v>
      </c>
      <c r="EP52" s="46">
        <v>1</v>
      </c>
      <c r="EQ52" s="47">
        <v>9</v>
      </c>
      <c r="ER52" s="19">
        <f>EP52*60+EQ52</f>
        <v>69</v>
      </c>
      <c r="ES52" s="13">
        <f>RANK(ER52,ER37:ER55,1)</f>
        <v>1</v>
      </c>
      <c r="ET52" s="13">
        <f t="shared" si="25"/>
        <v>20</v>
      </c>
      <c r="EU52" s="13">
        <f>IF(ES52=2,18,0)</f>
        <v>0</v>
      </c>
      <c r="EV52" s="13">
        <f>IF(ES52=3,16,0)</f>
        <v>0</v>
      </c>
      <c r="EW52" s="13">
        <f>IF(ES52=4,14,0)</f>
        <v>0</v>
      </c>
      <c r="EX52" s="13">
        <f>IF(ES52=5,13,0)</f>
        <v>0</v>
      </c>
      <c r="EY52" s="13">
        <f>IF(ES52=6,12,0)</f>
        <v>0</v>
      </c>
      <c r="EZ52" s="13">
        <f>IF(ES52=7,11,0)</f>
        <v>0</v>
      </c>
      <c r="FA52" s="13">
        <f>IF(ES52=8,10,0)</f>
        <v>0</v>
      </c>
      <c r="FB52" s="13">
        <f>IF(ES52=9,8,0)</f>
        <v>0</v>
      </c>
      <c r="FC52" s="13">
        <f>IF(ES52=10,7,0)</f>
        <v>0</v>
      </c>
      <c r="FD52" s="13">
        <f>IF(ES52=11,6,0)</f>
        <v>0</v>
      </c>
      <c r="FE52" s="13">
        <f>IF(ES52=12,5,0)</f>
        <v>0</v>
      </c>
      <c r="FF52" s="13">
        <f>IF(ES52=13,4,0)</f>
        <v>0</v>
      </c>
      <c r="FG52" s="13">
        <f>IF(ES52=14,3,0)</f>
        <v>0</v>
      </c>
      <c r="FH52" s="13">
        <f>IF(ES52=15,2,0)</f>
        <v>0</v>
      </c>
      <c r="FI52" s="13">
        <f>IF(ES52=16,1,0)</f>
        <v>0</v>
      </c>
      <c r="FJ52" s="13"/>
      <c r="FK52" s="13">
        <f>SUM(ET52:FI52)</f>
        <v>20</v>
      </c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14">
        <f>AA52+BQ52+DS52+EO52+FK52+CM52</f>
        <v>106</v>
      </c>
      <c r="FW52" s="40">
        <f>RANK(FV52,FV37:FV55,0)</f>
        <v>1</v>
      </c>
      <c r="FX52" s="72">
        <v>4</v>
      </c>
    </row>
    <row r="53" spans="1:180" ht="14.25" customHeight="1">
      <c r="A53" s="52">
        <v>30</v>
      </c>
      <c r="B53" s="44" t="s">
        <v>16</v>
      </c>
      <c r="C53" s="1" t="s">
        <v>88</v>
      </c>
      <c r="D53" s="1">
        <v>1982</v>
      </c>
      <c r="E53" s="21" t="s">
        <v>9</v>
      </c>
      <c r="F53" s="59">
        <v>1</v>
      </c>
      <c r="G53" s="56">
        <v>3.5</v>
      </c>
      <c r="H53" s="38">
        <f>F53*60+G53</f>
        <v>63.5</v>
      </c>
      <c r="I53" s="36">
        <f>RANK(H53,H37:H55,1)</f>
        <v>3</v>
      </c>
      <c r="J53" s="13">
        <f t="shared" si="21"/>
        <v>0</v>
      </c>
      <c r="K53" s="13">
        <f>IF(I53=2,18,0)</f>
        <v>0</v>
      </c>
      <c r="L53" s="13">
        <f>IF(I53=3,16,0)</f>
        <v>16</v>
      </c>
      <c r="M53" s="13">
        <f>IF(I53=4,14,0)</f>
        <v>0</v>
      </c>
      <c r="N53" s="13">
        <f>IF(I53=5,13,0)</f>
        <v>0</v>
      </c>
      <c r="O53" s="13">
        <f>IF(I53=6,12,0)</f>
        <v>0</v>
      </c>
      <c r="P53" s="13">
        <f>IF(I53=7,11,0)</f>
        <v>0</v>
      </c>
      <c r="Q53" s="13">
        <f>IF(I53=8,10,0)</f>
        <v>0</v>
      </c>
      <c r="R53" s="13">
        <f>IF(I53=9,8,0)</f>
        <v>0</v>
      </c>
      <c r="S53" s="13">
        <f>IF(I53=10,7,0)</f>
        <v>0</v>
      </c>
      <c r="T53" s="13">
        <f>IF(I53=11,6,0)</f>
        <v>0</v>
      </c>
      <c r="U53" s="13">
        <f>IF(I53=12,5,0)</f>
        <v>0</v>
      </c>
      <c r="V53" s="13">
        <f>IF(I53=13,4,0)</f>
        <v>0</v>
      </c>
      <c r="W53" s="13">
        <f>IF(I53=14,3,0)</f>
        <v>0</v>
      </c>
      <c r="X53" s="13">
        <f>IF(I53=15,2,0)</f>
        <v>0</v>
      </c>
      <c r="Y53" s="13">
        <f>IF(I53=16,1,0)</f>
        <v>0</v>
      </c>
      <c r="Z53" s="13"/>
      <c r="AA53" s="13">
        <f>SUM(J53:Y53)</f>
        <v>16</v>
      </c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46">
        <v>0</v>
      </c>
      <c r="AW53" s="56">
        <v>28.6</v>
      </c>
      <c r="AX53" s="38">
        <f>AV53*60+AW53</f>
        <v>28.6</v>
      </c>
      <c r="AY53" s="36">
        <f>RANK(AX53,AX37:AX55,1)</f>
        <v>3</v>
      </c>
      <c r="AZ53" s="36">
        <f t="shared" si="22"/>
        <v>0</v>
      </c>
      <c r="BA53" s="36">
        <f>IF(AY53=2,18,0)</f>
        <v>0</v>
      </c>
      <c r="BB53" s="36">
        <f>IF(AY53=3,16,0)</f>
        <v>16</v>
      </c>
      <c r="BC53" s="36">
        <f>IF(AY53=4,14,0)</f>
        <v>0</v>
      </c>
      <c r="BD53" s="36">
        <f>IF(AY53=5,13,0)</f>
        <v>0</v>
      </c>
      <c r="BE53" s="36">
        <f>IF(AY53=6,12,0)</f>
        <v>0</v>
      </c>
      <c r="BF53" s="36">
        <f>IF(AY53=7,11,0)</f>
        <v>0</v>
      </c>
      <c r="BG53" s="36">
        <f>IF(AY53=8,10,0)</f>
        <v>0</v>
      </c>
      <c r="BH53" s="36">
        <f>IF(AY53=9,8,0)</f>
        <v>0</v>
      </c>
      <c r="BI53" s="36">
        <f>IF(AY53=10,7,0)</f>
        <v>0</v>
      </c>
      <c r="BJ53" s="36">
        <f>IF(AY53=11,6,0)</f>
        <v>0</v>
      </c>
      <c r="BK53" s="36">
        <f>IF(AY53=12,5,0)</f>
        <v>0</v>
      </c>
      <c r="BL53" s="36">
        <f>IF(AY53=13,4,0)</f>
        <v>0</v>
      </c>
      <c r="BM53" s="36">
        <f>IF(AY53=14,3,0)</f>
        <v>0</v>
      </c>
      <c r="BN53" s="36">
        <f>IF(AY53=15,2,0)</f>
        <v>0</v>
      </c>
      <c r="BO53" s="36">
        <f>IF(AY53=16,1,0)</f>
        <v>0</v>
      </c>
      <c r="BP53" s="36"/>
      <c r="BQ53" s="36">
        <f>SUM(AZ53:BO53)</f>
        <v>16</v>
      </c>
      <c r="BR53" s="59">
        <v>0</v>
      </c>
      <c r="BS53" s="56">
        <v>15.7</v>
      </c>
      <c r="BT53" s="38">
        <f>BR53*60+BS53</f>
        <v>15.7</v>
      </c>
      <c r="BU53" s="36">
        <f>RANK(BT53,BT37:BT55,1)</f>
        <v>3</v>
      </c>
      <c r="BV53" s="13">
        <f>IF(BU53=1,20,0)</f>
        <v>0</v>
      </c>
      <c r="BW53" s="13">
        <f>IF(BU53=2,18,0)</f>
        <v>0</v>
      </c>
      <c r="BX53" s="13">
        <f>IF(BU53=3,16,0)</f>
        <v>16</v>
      </c>
      <c r="BY53" s="13">
        <f>IF(BU53=4,14,0)</f>
        <v>0</v>
      </c>
      <c r="BZ53" s="13">
        <f>IF(BU53=5,13,0)</f>
        <v>0</v>
      </c>
      <c r="CA53" s="13">
        <f>IF(BU53=6,12,0)</f>
        <v>0</v>
      </c>
      <c r="CB53" s="13">
        <f>IF(BU53=7,11,0)</f>
        <v>0</v>
      </c>
      <c r="CC53" s="13">
        <f>IF(BU53=8,10,0)</f>
        <v>0</v>
      </c>
      <c r="CD53" s="13">
        <f>IF(BU53=9,8,0)</f>
        <v>0</v>
      </c>
      <c r="CE53" s="13">
        <f>IF(BU53=10,7,0)</f>
        <v>0</v>
      </c>
      <c r="CF53" s="13">
        <f>IF(BU53=11,6,0)</f>
        <v>0</v>
      </c>
      <c r="CG53" s="13">
        <f>IF(BU53=12,5,0)</f>
        <v>0</v>
      </c>
      <c r="CH53" s="13">
        <f>IF(BU53=13,4,0)</f>
        <v>0</v>
      </c>
      <c r="CI53" s="13">
        <f>IF(BU53=14,3,0)</f>
        <v>0</v>
      </c>
      <c r="CJ53" s="13">
        <f>IF(BU53=15,2,0)</f>
        <v>0</v>
      </c>
      <c r="CK53" s="13">
        <f>IF(BU53=16,1,0)</f>
        <v>0</v>
      </c>
      <c r="CL53" s="13"/>
      <c r="CM53" s="13">
        <f>SUM(BV53:CK53)</f>
        <v>16</v>
      </c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46">
        <v>0</v>
      </c>
      <c r="CY53" s="56">
        <v>26.7</v>
      </c>
      <c r="CZ53" s="38">
        <f>CX53*60+CY53</f>
        <v>26.7</v>
      </c>
      <c r="DA53" s="36">
        <f>RANK(CZ53,CZ37:CZ55,1)</f>
        <v>4</v>
      </c>
      <c r="DB53" s="36">
        <f t="shared" si="23"/>
        <v>0</v>
      </c>
      <c r="DC53" s="36">
        <f>IF(DA53=2,18,0)</f>
        <v>0</v>
      </c>
      <c r="DD53" s="36">
        <f>IF(DA53=3,16,0)</f>
        <v>0</v>
      </c>
      <c r="DE53" s="36">
        <f>IF(DA53=4,14,0)</f>
        <v>14</v>
      </c>
      <c r="DF53" s="36">
        <f>IF(DA53=5,13,0)</f>
        <v>0</v>
      </c>
      <c r="DG53" s="36">
        <f>IF(DA53=6,12,0)</f>
        <v>0</v>
      </c>
      <c r="DH53" s="36">
        <f>IF(DA53=7,11,0)</f>
        <v>0</v>
      </c>
      <c r="DI53" s="36">
        <f>IF(DA53=8,10,0)</f>
        <v>0</v>
      </c>
      <c r="DJ53" s="36">
        <f>IF(DA53=9,8,0)</f>
        <v>0</v>
      </c>
      <c r="DK53" s="36">
        <f>IF(DA53=10,7,0)</f>
        <v>0</v>
      </c>
      <c r="DL53" s="36">
        <f>IF(DA53=11,6,0)</f>
        <v>0</v>
      </c>
      <c r="DM53" s="36">
        <f>IF(DA53=12,5,0)</f>
        <v>0</v>
      </c>
      <c r="DN53" s="36">
        <f>IF(DA53=13,4,0)</f>
        <v>0</v>
      </c>
      <c r="DO53" s="36">
        <f>IF(DA53=14,3,0)</f>
        <v>0</v>
      </c>
      <c r="DP53" s="36">
        <f>IF(DA53=15,2,0)</f>
        <v>0</v>
      </c>
      <c r="DQ53" s="36">
        <f>IF(DA53=16,1,0)</f>
        <v>0</v>
      </c>
      <c r="DR53" s="36"/>
      <c r="DS53" s="36">
        <f>SUM(DB53:DQ53)</f>
        <v>14</v>
      </c>
      <c r="DT53" s="59">
        <v>0</v>
      </c>
      <c r="DU53" s="56">
        <v>33.4</v>
      </c>
      <c r="DV53" s="38">
        <f>DT53*60+DU53</f>
        <v>33.4</v>
      </c>
      <c r="DW53" s="36">
        <f>RANK(DV53,DV37:DV55,1)</f>
        <v>3</v>
      </c>
      <c r="DX53" s="36">
        <f t="shared" si="24"/>
        <v>0</v>
      </c>
      <c r="DY53" s="36">
        <f>IF(DW53=2,18,0)</f>
        <v>0</v>
      </c>
      <c r="DZ53" s="36">
        <f>IF(DW53=3,16,0)</f>
        <v>16</v>
      </c>
      <c r="EA53" s="36">
        <f>IF(DW53=4,14,0)</f>
        <v>0</v>
      </c>
      <c r="EB53" s="36">
        <f>IF(DW53=5,13,0)</f>
        <v>0</v>
      </c>
      <c r="EC53" s="36">
        <f>IF(DW53=6,12,0)</f>
        <v>0</v>
      </c>
      <c r="ED53" s="36">
        <f>IF(DW53=7,11,0)</f>
        <v>0</v>
      </c>
      <c r="EE53" s="36">
        <f>IF(DW53=8,10,0)</f>
        <v>0</v>
      </c>
      <c r="EF53" s="36">
        <f>IF(DW53=9,8,0)</f>
        <v>0</v>
      </c>
      <c r="EG53" s="36">
        <f>IF(DW53=10,7,0)</f>
        <v>0</v>
      </c>
      <c r="EH53" s="36">
        <f>IF(DW53=11,6,0)</f>
        <v>0</v>
      </c>
      <c r="EI53" s="36">
        <f>IF(DW53=12,5,0)</f>
        <v>0</v>
      </c>
      <c r="EJ53" s="36">
        <f>IF(DW53=13,4,0)</f>
        <v>0</v>
      </c>
      <c r="EK53" s="36">
        <f>IF(DW53=14,3,0)</f>
        <v>0</v>
      </c>
      <c r="EL53" s="36">
        <f>IF(DW53=15,2,0)</f>
        <v>0</v>
      </c>
      <c r="EM53" s="36">
        <f>IF(DW53=16,1,0)</f>
        <v>0</v>
      </c>
      <c r="EN53" s="36"/>
      <c r="EO53" s="36">
        <f>SUM(DX53:EM53)</f>
        <v>16</v>
      </c>
      <c r="EP53" s="46">
        <v>1</v>
      </c>
      <c r="EQ53" s="47">
        <v>11.5</v>
      </c>
      <c r="ER53" s="19">
        <f>EP53*60+EQ53</f>
        <v>71.5</v>
      </c>
      <c r="ES53" s="13">
        <f>RANK(ER53,ER37:ER55,1)</f>
        <v>3</v>
      </c>
      <c r="ET53" s="13">
        <f t="shared" si="25"/>
        <v>0</v>
      </c>
      <c r="EU53" s="13">
        <f>IF(ES53=2,18,0)</f>
        <v>0</v>
      </c>
      <c r="EV53" s="13">
        <f>IF(ES53=3,16,0)</f>
        <v>16</v>
      </c>
      <c r="EW53" s="13">
        <f>IF(ES53=4,14,0)</f>
        <v>0</v>
      </c>
      <c r="EX53" s="13">
        <f>IF(ES53=5,13,0)</f>
        <v>0</v>
      </c>
      <c r="EY53" s="13">
        <f>IF(ES53=6,12,0)</f>
        <v>0</v>
      </c>
      <c r="EZ53" s="13">
        <f>IF(ES53=7,11,0)</f>
        <v>0</v>
      </c>
      <c r="FA53" s="13">
        <f>IF(ES53=8,10,0)</f>
        <v>0</v>
      </c>
      <c r="FB53" s="13">
        <f>IF(ES53=9,8,0)</f>
        <v>0</v>
      </c>
      <c r="FC53" s="13">
        <f>IF(ES53=10,7,0)</f>
        <v>0</v>
      </c>
      <c r="FD53" s="13">
        <f>IF(ES53=11,6,0)</f>
        <v>0</v>
      </c>
      <c r="FE53" s="13">
        <f>IF(ES53=12,5,0)</f>
        <v>0</v>
      </c>
      <c r="FF53" s="13">
        <f>IF(ES53=13,4,0)</f>
        <v>0</v>
      </c>
      <c r="FG53" s="13">
        <f>IF(ES53=14,3,0)</f>
        <v>0</v>
      </c>
      <c r="FH53" s="13">
        <f>IF(ES53=15,2,0)</f>
        <v>0</v>
      </c>
      <c r="FI53" s="13">
        <f>IF(ES53=16,1,0)</f>
        <v>0</v>
      </c>
      <c r="FJ53" s="13"/>
      <c r="FK53" s="13">
        <f>SUM(ET53:FI53)</f>
        <v>16</v>
      </c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14">
        <f>AA53+BQ53+DS53+EO53+FK53+CM53</f>
        <v>94</v>
      </c>
      <c r="FW53" s="40">
        <f>RANK(FV53,FV37:FV55,0)</f>
        <v>3</v>
      </c>
      <c r="FX53" s="73"/>
    </row>
    <row r="54" spans="1:180" ht="14.25" customHeight="1">
      <c r="A54" s="52">
        <v>31</v>
      </c>
      <c r="B54" s="44" t="s">
        <v>23</v>
      </c>
      <c r="C54" s="1" t="s">
        <v>74</v>
      </c>
      <c r="D54" s="1">
        <v>1985</v>
      </c>
      <c r="E54" s="21" t="s">
        <v>9</v>
      </c>
      <c r="F54" s="59">
        <v>1</v>
      </c>
      <c r="G54" s="56">
        <v>5.2</v>
      </c>
      <c r="H54" s="38">
        <f>F54*60+G54</f>
        <v>65.2</v>
      </c>
      <c r="I54" s="36">
        <f>RANK(H54,H37:H55,1)</f>
        <v>4</v>
      </c>
      <c r="J54" s="13">
        <f t="shared" si="21"/>
        <v>0</v>
      </c>
      <c r="K54" s="13">
        <f>IF(I54=2,18,0)</f>
        <v>0</v>
      </c>
      <c r="L54" s="13">
        <f>IF(I54=3,16,0)</f>
        <v>0</v>
      </c>
      <c r="M54" s="13">
        <f>IF(I54=4,14,0)</f>
        <v>14</v>
      </c>
      <c r="N54" s="13">
        <f>IF(I54=5,13,0)</f>
        <v>0</v>
      </c>
      <c r="O54" s="13">
        <f>IF(I54=6,12,0)</f>
        <v>0</v>
      </c>
      <c r="P54" s="13">
        <f>IF(I54=7,11,0)</f>
        <v>0</v>
      </c>
      <c r="Q54" s="13">
        <f>IF(I54=8,10,0)</f>
        <v>0</v>
      </c>
      <c r="R54" s="13">
        <f>IF(I54=9,8,0)</f>
        <v>0</v>
      </c>
      <c r="S54" s="13">
        <f>IF(I54=10,7,0)</f>
        <v>0</v>
      </c>
      <c r="T54" s="13">
        <f>IF(I54=11,6,0)</f>
        <v>0</v>
      </c>
      <c r="U54" s="13">
        <f>IF(I54=12,5,0)</f>
        <v>0</v>
      </c>
      <c r="V54" s="13">
        <f>IF(I54=13,4,0)</f>
        <v>0</v>
      </c>
      <c r="W54" s="13">
        <f>IF(I54=14,3,0)</f>
        <v>0</v>
      </c>
      <c r="X54" s="13">
        <f>IF(I54=15,2,0)</f>
        <v>0</v>
      </c>
      <c r="Y54" s="13">
        <f>IF(I54=16,1,0)</f>
        <v>0</v>
      </c>
      <c r="Z54" s="13"/>
      <c r="AA54" s="13">
        <f>SUM(J54:Y54)</f>
        <v>14</v>
      </c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46">
        <v>0</v>
      </c>
      <c r="AW54" s="47">
        <v>54.2</v>
      </c>
      <c r="AX54" s="19">
        <f>AV54*60+AW54</f>
        <v>54.2</v>
      </c>
      <c r="AY54" s="13">
        <f>RANK(AX54,AX37:AX55,1)</f>
        <v>16</v>
      </c>
      <c r="AZ54" s="13">
        <f t="shared" si="22"/>
        <v>0</v>
      </c>
      <c r="BA54" s="13">
        <f>IF(AY54=2,18,0)</f>
        <v>0</v>
      </c>
      <c r="BB54" s="13">
        <f>IF(AY54=3,16,0)</f>
        <v>0</v>
      </c>
      <c r="BC54" s="13">
        <f>IF(AY54=4,14,0)</f>
        <v>0</v>
      </c>
      <c r="BD54" s="13">
        <f>IF(AY54=5,13,0)</f>
        <v>0</v>
      </c>
      <c r="BE54" s="13">
        <f>IF(AY54=6,12,0)</f>
        <v>0</v>
      </c>
      <c r="BF54" s="13">
        <f>IF(AY54=7,11,0)</f>
        <v>0</v>
      </c>
      <c r="BG54" s="13">
        <f>IF(AY54=8,10,0)</f>
        <v>0</v>
      </c>
      <c r="BH54" s="13">
        <f>IF(AY54=9,8,0)</f>
        <v>0</v>
      </c>
      <c r="BI54" s="13">
        <f>IF(AY54=10,7,0)</f>
        <v>0</v>
      </c>
      <c r="BJ54" s="13">
        <f>IF(AY54=11,6,0)</f>
        <v>0</v>
      </c>
      <c r="BK54" s="13">
        <f>IF(AY54=12,5,0)</f>
        <v>0</v>
      </c>
      <c r="BL54" s="13">
        <f>IF(AY54=13,4,0)</f>
        <v>0</v>
      </c>
      <c r="BM54" s="13">
        <f>IF(AY54=14,3,0)</f>
        <v>0</v>
      </c>
      <c r="BN54" s="13">
        <f>IF(AY54=15,2,0)</f>
        <v>0</v>
      </c>
      <c r="BO54" s="13">
        <f>IF(AY54=16,1,0)</f>
        <v>1</v>
      </c>
      <c r="BP54" s="13"/>
      <c r="BQ54" s="13">
        <f>SUM(AZ54:BO54)</f>
        <v>1</v>
      </c>
      <c r="BR54" s="46">
        <v>0</v>
      </c>
      <c r="BS54" s="47">
        <v>16.6</v>
      </c>
      <c r="BT54" s="19">
        <f>BR54*60+BS54</f>
        <v>16.6</v>
      </c>
      <c r="BU54" s="13">
        <f>RANK(BT54,BT37:BT55,1)</f>
        <v>5</v>
      </c>
      <c r="BV54" s="13">
        <f>IF(BU54=1,20,0)</f>
        <v>0</v>
      </c>
      <c r="BW54" s="13">
        <f>IF(BU54=2,18,0)</f>
        <v>0</v>
      </c>
      <c r="BX54" s="13">
        <f>IF(BU54=3,16,0)</f>
        <v>0</v>
      </c>
      <c r="BY54" s="13">
        <f>IF(BU54=4,14,0)</f>
        <v>0</v>
      </c>
      <c r="BZ54" s="13">
        <f>IF(BU54=5,13,0)</f>
        <v>13</v>
      </c>
      <c r="CA54" s="13">
        <f>IF(BU54=6,12,0)</f>
        <v>0</v>
      </c>
      <c r="CB54" s="13">
        <f>IF(BU54=7,11,0)</f>
        <v>0</v>
      </c>
      <c r="CC54" s="13">
        <f>IF(BU54=8,10,0)</f>
        <v>0</v>
      </c>
      <c r="CD54" s="13">
        <f>IF(BU54=9,8,0)</f>
        <v>0</v>
      </c>
      <c r="CE54" s="13">
        <f>IF(BU54=10,7,0)</f>
        <v>0</v>
      </c>
      <c r="CF54" s="13">
        <f>IF(BU54=11,6,0)</f>
        <v>0</v>
      </c>
      <c r="CG54" s="13">
        <f>IF(BU54=12,5,0)</f>
        <v>0</v>
      </c>
      <c r="CH54" s="13">
        <f>IF(BU54=13,4,0)</f>
        <v>0</v>
      </c>
      <c r="CI54" s="13">
        <f>IF(BU54=14,3,0)</f>
        <v>0</v>
      </c>
      <c r="CJ54" s="13">
        <f>IF(BU54=15,2,0)</f>
        <v>0</v>
      </c>
      <c r="CK54" s="13">
        <f>IF(BU54=16,1,0)</f>
        <v>0</v>
      </c>
      <c r="CL54" s="13"/>
      <c r="CM54" s="13">
        <f>SUM(BV54:CK54)</f>
        <v>13</v>
      </c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46">
        <v>0</v>
      </c>
      <c r="CY54" s="56">
        <v>27.1</v>
      </c>
      <c r="CZ54" s="38">
        <f>CX54*60+CY54</f>
        <v>27.1</v>
      </c>
      <c r="DA54" s="36">
        <f>RANK(CZ54,CZ37:CZ55,1)</f>
        <v>5</v>
      </c>
      <c r="DB54" s="36">
        <f t="shared" si="23"/>
        <v>0</v>
      </c>
      <c r="DC54" s="36">
        <f>IF(DA54=2,18,0)</f>
        <v>0</v>
      </c>
      <c r="DD54" s="36">
        <f>IF(DA54=3,16,0)</f>
        <v>0</v>
      </c>
      <c r="DE54" s="36">
        <f>IF(DA54=4,14,0)</f>
        <v>0</v>
      </c>
      <c r="DF54" s="36">
        <f>IF(DA54=5,13,0)</f>
        <v>13</v>
      </c>
      <c r="DG54" s="36">
        <f>IF(DA54=6,12,0)</f>
        <v>0</v>
      </c>
      <c r="DH54" s="36">
        <f>IF(DA54=7,11,0)</f>
        <v>0</v>
      </c>
      <c r="DI54" s="36">
        <f>IF(DA54=8,10,0)</f>
        <v>0</v>
      </c>
      <c r="DJ54" s="36">
        <f>IF(DA54=9,8,0)</f>
        <v>0</v>
      </c>
      <c r="DK54" s="36">
        <f>IF(DA54=10,7,0)</f>
        <v>0</v>
      </c>
      <c r="DL54" s="36">
        <f>IF(DA54=11,6,0)</f>
        <v>0</v>
      </c>
      <c r="DM54" s="36">
        <f>IF(DA54=12,5,0)</f>
        <v>0</v>
      </c>
      <c r="DN54" s="36">
        <f>IF(DA54=13,4,0)</f>
        <v>0</v>
      </c>
      <c r="DO54" s="36">
        <f>IF(DA54=14,3,0)</f>
        <v>0</v>
      </c>
      <c r="DP54" s="36">
        <f>IF(DA54=15,2,0)</f>
        <v>0</v>
      </c>
      <c r="DQ54" s="36">
        <f>IF(DA54=16,1,0)</f>
        <v>0</v>
      </c>
      <c r="DR54" s="36"/>
      <c r="DS54" s="36">
        <f>SUM(DB54:DQ54)</f>
        <v>13</v>
      </c>
      <c r="DT54" s="59">
        <v>0</v>
      </c>
      <c r="DU54" s="56">
        <v>33.9</v>
      </c>
      <c r="DV54" s="38">
        <f>DT54*60+DU54</f>
        <v>33.9</v>
      </c>
      <c r="DW54" s="36">
        <f>RANK(DV54,DV37:DV55,1)</f>
        <v>5</v>
      </c>
      <c r="DX54" s="36">
        <f t="shared" si="24"/>
        <v>0</v>
      </c>
      <c r="DY54" s="36">
        <f>IF(DW54=2,18,0)</f>
        <v>0</v>
      </c>
      <c r="DZ54" s="36">
        <f>IF(DW54=3,16,0)</f>
        <v>0</v>
      </c>
      <c r="EA54" s="36">
        <f>IF(DW54=4,14,0)</f>
        <v>0</v>
      </c>
      <c r="EB54" s="36">
        <f>IF(DW54=5,13,0)</f>
        <v>13</v>
      </c>
      <c r="EC54" s="36">
        <f>IF(DW54=6,12,0)</f>
        <v>0</v>
      </c>
      <c r="ED54" s="36">
        <f>IF(DW54=7,11,0)</f>
        <v>0</v>
      </c>
      <c r="EE54" s="36">
        <f>IF(DW54=8,10,0)</f>
        <v>0</v>
      </c>
      <c r="EF54" s="36">
        <f>IF(DW54=9,8,0)</f>
        <v>0</v>
      </c>
      <c r="EG54" s="36">
        <f>IF(DW54=10,7,0)</f>
        <v>0</v>
      </c>
      <c r="EH54" s="36">
        <f>IF(DW54=11,6,0)</f>
        <v>0</v>
      </c>
      <c r="EI54" s="36">
        <f>IF(DW54=12,5,0)</f>
        <v>0</v>
      </c>
      <c r="EJ54" s="36">
        <f>IF(DW54=13,4,0)</f>
        <v>0</v>
      </c>
      <c r="EK54" s="36">
        <f>IF(DW54=14,3,0)</f>
        <v>0</v>
      </c>
      <c r="EL54" s="36">
        <f>IF(DW54=15,2,0)</f>
        <v>0</v>
      </c>
      <c r="EM54" s="36">
        <f>IF(DW54=16,1,0)</f>
        <v>0</v>
      </c>
      <c r="EN54" s="36"/>
      <c r="EO54" s="36">
        <f>SUM(DX54:EM54)</f>
        <v>13</v>
      </c>
      <c r="EP54" s="46">
        <v>1</v>
      </c>
      <c r="EQ54" s="47">
        <v>11.9</v>
      </c>
      <c r="ER54" s="19">
        <f>EP54*60+EQ54</f>
        <v>71.9</v>
      </c>
      <c r="ES54" s="13">
        <f>RANK(ER54,ER37:ER55,1)</f>
        <v>4</v>
      </c>
      <c r="ET54" s="13">
        <f t="shared" si="25"/>
        <v>0</v>
      </c>
      <c r="EU54" s="13">
        <f>IF(ES54=2,18,0)</f>
        <v>0</v>
      </c>
      <c r="EV54" s="13">
        <f>IF(ES54=3,16,0)</f>
        <v>0</v>
      </c>
      <c r="EW54" s="13">
        <f>IF(ES54=4,14,0)</f>
        <v>14</v>
      </c>
      <c r="EX54" s="13">
        <f>IF(ES54=5,13,0)</f>
        <v>0</v>
      </c>
      <c r="EY54" s="13">
        <f>IF(ES54=6,12,0)</f>
        <v>0</v>
      </c>
      <c r="EZ54" s="13">
        <f>IF(ES54=7,11,0)</f>
        <v>0</v>
      </c>
      <c r="FA54" s="13">
        <f>IF(ES54=8,10,0)</f>
        <v>0</v>
      </c>
      <c r="FB54" s="13">
        <f>IF(ES54=9,8,0)</f>
        <v>0</v>
      </c>
      <c r="FC54" s="13">
        <f>IF(ES54=10,7,0)</f>
        <v>0</v>
      </c>
      <c r="FD54" s="13">
        <f>IF(ES54=11,6,0)</f>
        <v>0</v>
      </c>
      <c r="FE54" s="13">
        <f>IF(ES54=12,5,0)</f>
        <v>0</v>
      </c>
      <c r="FF54" s="13">
        <f>IF(ES54=13,4,0)</f>
        <v>0</v>
      </c>
      <c r="FG54" s="13">
        <f>IF(ES54=14,3,0)</f>
        <v>0</v>
      </c>
      <c r="FH54" s="13">
        <f>IF(ES54=15,2,0)</f>
        <v>0</v>
      </c>
      <c r="FI54" s="13">
        <f>IF(ES54=16,1,0)</f>
        <v>0</v>
      </c>
      <c r="FJ54" s="13"/>
      <c r="FK54" s="13">
        <f>SUM(ET54:FI54)</f>
        <v>14</v>
      </c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14">
        <f>AA54+BQ54+DS54+EO54+FK54+CM54</f>
        <v>68</v>
      </c>
      <c r="FW54" s="40">
        <f>RANK(FV54,FV37:FV55,0)</f>
        <v>7</v>
      </c>
      <c r="FX54" s="73"/>
    </row>
    <row r="55" spans="1:180" ht="14.25" customHeight="1" thickBot="1">
      <c r="A55" s="52">
        <v>32</v>
      </c>
      <c r="B55" s="44" t="s">
        <v>24</v>
      </c>
      <c r="C55" s="1" t="s">
        <v>89</v>
      </c>
      <c r="D55" s="1">
        <v>1984</v>
      </c>
      <c r="E55" s="21" t="s">
        <v>9</v>
      </c>
      <c r="F55" s="59">
        <v>1</v>
      </c>
      <c r="G55" s="56">
        <v>5.2</v>
      </c>
      <c r="H55" s="38">
        <f>F55*60+G55</f>
        <v>65.2</v>
      </c>
      <c r="I55" s="36">
        <f>RANK(H55,H37:H55,1)</f>
        <v>4</v>
      </c>
      <c r="J55" s="13">
        <f t="shared" si="21"/>
        <v>0</v>
      </c>
      <c r="K55" s="13">
        <f>IF(I55=2,18,0)</f>
        <v>0</v>
      </c>
      <c r="L55" s="13">
        <f>IF(I55=3,16,0)</f>
        <v>0</v>
      </c>
      <c r="M55" s="13">
        <f>IF(I55=4,14,0)</f>
        <v>14</v>
      </c>
      <c r="N55" s="13">
        <f>IF(I55=5,13,0)</f>
        <v>0</v>
      </c>
      <c r="O55" s="13">
        <f>IF(I55=6,12,0)</f>
        <v>0</v>
      </c>
      <c r="P55" s="13">
        <f>IF(I55=7,11,0)</f>
        <v>0</v>
      </c>
      <c r="Q55" s="13">
        <f>IF(I55=8,10,0)</f>
        <v>0</v>
      </c>
      <c r="R55" s="13">
        <f>IF(I55=9,8,0)</f>
        <v>0</v>
      </c>
      <c r="S55" s="13">
        <f>IF(I55=10,7,0)</f>
        <v>0</v>
      </c>
      <c r="T55" s="13">
        <f>IF(I55=11,6,0)</f>
        <v>0</v>
      </c>
      <c r="U55" s="13">
        <f>IF(I55=12,5,0)</f>
        <v>0</v>
      </c>
      <c r="V55" s="13">
        <f>IF(I55=13,4,0)</f>
        <v>0</v>
      </c>
      <c r="W55" s="13">
        <f>IF(I55=14,3,0)</f>
        <v>0</v>
      </c>
      <c r="X55" s="13">
        <f>IF(I55=15,2,0)</f>
        <v>0</v>
      </c>
      <c r="Y55" s="13">
        <f>IF(I55=16,1,0)</f>
        <v>0</v>
      </c>
      <c r="Z55" s="13"/>
      <c r="AA55" s="13">
        <f>SUM(J55:Y55)</f>
        <v>14</v>
      </c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46">
        <v>0</v>
      </c>
      <c r="AW55" s="47">
        <v>32.4</v>
      </c>
      <c r="AX55" s="19">
        <f>AV55*60+AW55</f>
        <v>32.4</v>
      </c>
      <c r="AY55" s="13">
        <f>RANK(AX55,AX37:AX55,1)</f>
        <v>12</v>
      </c>
      <c r="AZ55" s="13">
        <f t="shared" si="22"/>
        <v>0</v>
      </c>
      <c r="BA55" s="13">
        <f>IF(AY55=2,18,0)</f>
        <v>0</v>
      </c>
      <c r="BB55" s="13">
        <f>IF(AY55=3,16,0)</f>
        <v>0</v>
      </c>
      <c r="BC55" s="13">
        <f>IF(AY55=4,14,0)</f>
        <v>0</v>
      </c>
      <c r="BD55" s="13">
        <f>IF(AY55=5,13,0)</f>
        <v>0</v>
      </c>
      <c r="BE55" s="13">
        <f>IF(AY55=6,12,0)</f>
        <v>0</v>
      </c>
      <c r="BF55" s="13">
        <f>IF(AY55=7,11,0)</f>
        <v>0</v>
      </c>
      <c r="BG55" s="13">
        <f>IF(AY55=8,10,0)</f>
        <v>0</v>
      </c>
      <c r="BH55" s="13">
        <f>IF(AY55=9,8,0)</f>
        <v>0</v>
      </c>
      <c r="BI55" s="13">
        <f>IF(AY55=10,7,0)</f>
        <v>0</v>
      </c>
      <c r="BJ55" s="13">
        <f>IF(AY55=11,6,0)</f>
        <v>0</v>
      </c>
      <c r="BK55" s="13">
        <f>IF(AY55=12,5,0)</f>
        <v>5</v>
      </c>
      <c r="BL55" s="13">
        <f>IF(AY55=13,4,0)</f>
        <v>0</v>
      </c>
      <c r="BM55" s="13">
        <f>IF(AY55=14,3,0)</f>
        <v>0</v>
      </c>
      <c r="BN55" s="13">
        <f>IF(AY55=15,2,0)</f>
        <v>0</v>
      </c>
      <c r="BO55" s="13">
        <f>IF(AY55=16,1,0)</f>
        <v>0</v>
      </c>
      <c r="BP55" s="13"/>
      <c r="BQ55" s="13">
        <f>SUM(AZ55:BO55)</f>
        <v>5</v>
      </c>
      <c r="BR55" s="46">
        <v>0</v>
      </c>
      <c r="BS55" s="47">
        <v>15.6</v>
      </c>
      <c r="BT55" s="19">
        <f>BR55*60+BS55</f>
        <v>15.6</v>
      </c>
      <c r="BU55" s="13">
        <f>RANK(BT55,BT37:BT55,1)</f>
        <v>2</v>
      </c>
      <c r="BV55" s="13">
        <f>IF(BU55=1,20,0)</f>
        <v>0</v>
      </c>
      <c r="BW55" s="13">
        <f>IF(BU55=2,18,0)</f>
        <v>18</v>
      </c>
      <c r="BX55" s="13">
        <f>IF(BU55=3,16,0)</f>
        <v>0</v>
      </c>
      <c r="BY55" s="13">
        <f>IF(BU55=4,14,0)</f>
        <v>0</v>
      </c>
      <c r="BZ55" s="13">
        <f>IF(BU55=5,13,0)</f>
        <v>0</v>
      </c>
      <c r="CA55" s="13">
        <f>IF(BU55=6,12,0)</f>
        <v>0</v>
      </c>
      <c r="CB55" s="13">
        <f>IF(BU55=7,11,0)</f>
        <v>0</v>
      </c>
      <c r="CC55" s="13">
        <f>IF(BU55=8,10,0)</f>
        <v>0</v>
      </c>
      <c r="CD55" s="13">
        <f>IF(BU55=9,8,0)</f>
        <v>0</v>
      </c>
      <c r="CE55" s="13">
        <f>IF(BU55=10,7,0)</f>
        <v>0</v>
      </c>
      <c r="CF55" s="13">
        <f>IF(BU55=11,6,0)</f>
        <v>0</v>
      </c>
      <c r="CG55" s="13">
        <f>IF(BU55=12,5,0)</f>
        <v>0</v>
      </c>
      <c r="CH55" s="13">
        <f>IF(BU55=13,4,0)</f>
        <v>0</v>
      </c>
      <c r="CI55" s="13">
        <f>IF(BU55=14,3,0)</f>
        <v>0</v>
      </c>
      <c r="CJ55" s="13">
        <f>IF(BU55=15,2,0)</f>
        <v>0</v>
      </c>
      <c r="CK55" s="13">
        <f>IF(BU55=16,1,0)</f>
        <v>0</v>
      </c>
      <c r="CL55" s="13"/>
      <c r="CM55" s="13">
        <f>SUM(BV55:CK55)</f>
        <v>18</v>
      </c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46">
        <v>0</v>
      </c>
      <c r="CY55" s="47">
        <v>25</v>
      </c>
      <c r="CZ55" s="19">
        <f>CX55*60+CY55</f>
        <v>25</v>
      </c>
      <c r="DA55" s="13">
        <f>RANK(CZ55,CZ37:CZ55,1)</f>
        <v>1</v>
      </c>
      <c r="DB55" s="13">
        <f t="shared" si="23"/>
        <v>20</v>
      </c>
      <c r="DC55" s="13">
        <f>IF(DA55=2,18,0)</f>
        <v>0</v>
      </c>
      <c r="DD55" s="13">
        <f>IF(DA55=3,16,0)</f>
        <v>0</v>
      </c>
      <c r="DE55" s="13">
        <f>IF(DA55=4,14,0)</f>
        <v>0</v>
      </c>
      <c r="DF55" s="13">
        <f>IF(DA55=5,13,0)</f>
        <v>0</v>
      </c>
      <c r="DG55" s="13">
        <f>IF(DA55=6,12,0)</f>
        <v>0</v>
      </c>
      <c r="DH55" s="13">
        <f>IF(DA55=7,11,0)</f>
        <v>0</v>
      </c>
      <c r="DI55" s="13">
        <f>IF(DA55=8,10,0)</f>
        <v>0</v>
      </c>
      <c r="DJ55" s="13">
        <f>IF(DA55=9,8,0)</f>
        <v>0</v>
      </c>
      <c r="DK55" s="13">
        <f>IF(DA55=10,7,0)</f>
        <v>0</v>
      </c>
      <c r="DL55" s="13">
        <f>IF(DA55=11,6,0)</f>
        <v>0</v>
      </c>
      <c r="DM55" s="13">
        <f>IF(DA55=12,5,0)</f>
        <v>0</v>
      </c>
      <c r="DN55" s="13">
        <f>IF(DA55=13,4,0)</f>
        <v>0</v>
      </c>
      <c r="DO55" s="13">
        <f>IF(DA55=14,3,0)</f>
        <v>0</v>
      </c>
      <c r="DP55" s="13">
        <f>IF(DA55=15,2,0)</f>
        <v>0</v>
      </c>
      <c r="DQ55" s="13">
        <f>IF(DA55=16,1,0)</f>
        <v>0</v>
      </c>
      <c r="DR55" s="13"/>
      <c r="DS55" s="13">
        <f>SUM(DB55:DQ55)</f>
        <v>20</v>
      </c>
      <c r="DT55" s="59">
        <v>0</v>
      </c>
      <c r="DU55" s="56">
        <v>31.1</v>
      </c>
      <c r="DV55" s="38">
        <f>DT55*60+DU55</f>
        <v>31.1</v>
      </c>
      <c r="DW55" s="36">
        <f>RANK(DV55,DV37:DV55,1)</f>
        <v>1</v>
      </c>
      <c r="DX55" s="36">
        <f t="shared" si="24"/>
        <v>20</v>
      </c>
      <c r="DY55" s="36">
        <f>IF(DW55=2,18,0)</f>
        <v>0</v>
      </c>
      <c r="DZ55" s="36">
        <f>IF(DW55=3,16,0)</f>
        <v>0</v>
      </c>
      <c r="EA55" s="36">
        <f>IF(DW55=4,14,0)</f>
        <v>0</v>
      </c>
      <c r="EB55" s="36">
        <f>IF(DW55=5,13,0)</f>
        <v>0</v>
      </c>
      <c r="EC55" s="36">
        <f>IF(DW55=6,12,0)</f>
        <v>0</v>
      </c>
      <c r="ED55" s="36">
        <f>IF(DW55=7,11,0)</f>
        <v>0</v>
      </c>
      <c r="EE55" s="36">
        <f>IF(DW55=8,10,0)</f>
        <v>0</v>
      </c>
      <c r="EF55" s="36">
        <f>IF(DW55=9,8,0)</f>
        <v>0</v>
      </c>
      <c r="EG55" s="36">
        <f>IF(DW55=10,7,0)</f>
        <v>0</v>
      </c>
      <c r="EH55" s="36">
        <f>IF(DW55=11,6,0)</f>
        <v>0</v>
      </c>
      <c r="EI55" s="36">
        <f>IF(DW55=12,5,0)</f>
        <v>0</v>
      </c>
      <c r="EJ55" s="36">
        <f>IF(DW55=13,4,0)</f>
        <v>0</v>
      </c>
      <c r="EK55" s="36">
        <f>IF(DW55=14,3,0)</f>
        <v>0</v>
      </c>
      <c r="EL55" s="36">
        <f>IF(DW55=15,2,0)</f>
        <v>0</v>
      </c>
      <c r="EM55" s="36">
        <f>IF(DW55=16,1,0)</f>
        <v>0</v>
      </c>
      <c r="EN55" s="36"/>
      <c r="EO55" s="36">
        <f>SUM(DX55:EM55)</f>
        <v>20</v>
      </c>
      <c r="EP55" s="46">
        <v>1</v>
      </c>
      <c r="EQ55" s="47">
        <v>18.8</v>
      </c>
      <c r="ER55" s="19">
        <f>EP55*60+EQ55</f>
        <v>78.8</v>
      </c>
      <c r="ES55" s="13">
        <f>RANK(ER55,ER37:ER55,1)</f>
        <v>10</v>
      </c>
      <c r="ET55" s="13">
        <f t="shared" si="25"/>
        <v>0</v>
      </c>
      <c r="EU55" s="13">
        <f>IF(ES55=2,18,0)</f>
        <v>0</v>
      </c>
      <c r="EV55" s="13">
        <f>IF(ES55=3,16,0)</f>
        <v>0</v>
      </c>
      <c r="EW55" s="13">
        <f>IF(ES55=4,14,0)</f>
        <v>0</v>
      </c>
      <c r="EX55" s="13">
        <f>IF(ES55=5,13,0)</f>
        <v>0</v>
      </c>
      <c r="EY55" s="13">
        <f>IF(ES55=6,12,0)</f>
        <v>0</v>
      </c>
      <c r="EZ55" s="13">
        <f>IF(ES55=7,11,0)</f>
        <v>0</v>
      </c>
      <c r="FA55" s="13">
        <f>IF(ES55=8,10,0)</f>
        <v>0</v>
      </c>
      <c r="FB55" s="13">
        <f>IF(ES55=9,8,0)</f>
        <v>0</v>
      </c>
      <c r="FC55" s="13">
        <f>IF(ES55=10,7,0)</f>
        <v>7</v>
      </c>
      <c r="FD55" s="13">
        <f>IF(ES55=11,6,0)</f>
        <v>0</v>
      </c>
      <c r="FE55" s="13">
        <f>IF(ES55=12,5,0)</f>
        <v>0</v>
      </c>
      <c r="FF55" s="13">
        <f>IF(ES55=13,4,0)</f>
        <v>0</v>
      </c>
      <c r="FG55" s="13">
        <f>IF(ES55=14,3,0)</f>
        <v>0</v>
      </c>
      <c r="FH55" s="13">
        <f>IF(ES55=15,2,0)</f>
        <v>0</v>
      </c>
      <c r="FI55" s="13">
        <f>IF(ES55=16,1,0)</f>
        <v>0</v>
      </c>
      <c r="FJ55" s="13"/>
      <c r="FK55" s="13">
        <f>SUM(ET55:FI55)</f>
        <v>7</v>
      </c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14">
        <f>AA55+BQ55+DS55+EO55+FK55+CM55</f>
        <v>84</v>
      </c>
      <c r="FW55" s="40">
        <f>RANK(FV55,FV37:FV55,0)</f>
        <v>4</v>
      </c>
      <c r="FX55" s="74"/>
    </row>
    <row r="56" spans="1:179" ht="14.25" customHeight="1" thickBot="1">
      <c r="A56" s="16"/>
      <c r="B56" s="16"/>
      <c r="FV56" s="26"/>
      <c r="FW56" s="26"/>
    </row>
    <row r="57" spans="1:179" ht="14.25" customHeight="1">
      <c r="A57" s="16"/>
      <c r="B57" s="16"/>
      <c r="AB57" s="60" t="s">
        <v>3</v>
      </c>
      <c r="AC57" s="61"/>
      <c r="AD57" s="61"/>
      <c r="AE57" s="61"/>
      <c r="AF57" s="61"/>
      <c r="AG57" s="61"/>
      <c r="AH57" s="61"/>
      <c r="AI57" s="61"/>
      <c r="AJ57" s="61"/>
      <c r="AK57" s="62"/>
      <c r="AL57" s="60" t="s">
        <v>4</v>
      </c>
      <c r="AM57" s="61"/>
      <c r="AN57" s="61"/>
      <c r="AO57" s="61"/>
      <c r="AP57" s="61"/>
      <c r="AQ57" s="61"/>
      <c r="AR57" s="61"/>
      <c r="AS57" s="61"/>
      <c r="AT57" s="61"/>
      <c r="AU57" s="62"/>
      <c r="CN57" s="60" t="s">
        <v>2</v>
      </c>
      <c r="CO57" s="61"/>
      <c r="CP57" s="61"/>
      <c r="CQ57" s="61"/>
      <c r="CR57" s="61"/>
      <c r="CS57" s="61"/>
      <c r="CT57" s="61"/>
      <c r="CU57" s="61"/>
      <c r="CV57" s="61"/>
      <c r="CW57" s="62"/>
      <c r="FL57" s="60" t="s">
        <v>1</v>
      </c>
      <c r="FM57" s="61"/>
      <c r="FN57" s="61"/>
      <c r="FO57" s="61"/>
      <c r="FP57" s="61"/>
      <c r="FQ57" s="61"/>
      <c r="FR57" s="61"/>
      <c r="FS57" s="61"/>
      <c r="FT57" s="61"/>
      <c r="FU57" s="62"/>
      <c r="FV57" s="26"/>
      <c r="FW57" s="26"/>
    </row>
    <row r="58" spans="1:180" ht="14.25" customHeight="1">
      <c r="A58" s="11"/>
      <c r="B58" s="11"/>
      <c r="C58" s="5"/>
      <c r="D58" s="5"/>
      <c r="E58" s="6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63"/>
      <c r="AC58" s="64"/>
      <c r="AD58" s="64"/>
      <c r="AE58" s="64"/>
      <c r="AF58" s="64"/>
      <c r="AG58" s="64"/>
      <c r="AH58" s="64"/>
      <c r="AI58" s="64"/>
      <c r="AJ58" s="64"/>
      <c r="AK58" s="65"/>
      <c r="AL58" s="63"/>
      <c r="AM58" s="64"/>
      <c r="AN58" s="64"/>
      <c r="AO58" s="64"/>
      <c r="AP58" s="64"/>
      <c r="AQ58" s="64"/>
      <c r="AR58" s="64"/>
      <c r="AS58" s="64"/>
      <c r="AT58" s="64"/>
      <c r="AU58" s="65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63"/>
      <c r="CO58" s="64"/>
      <c r="CP58" s="64"/>
      <c r="CQ58" s="64"/>
      <c r="CR58" s="64"/>
      <c r="CS58" s="64"/>
      <c r="CT58" s="64"/>
      <c r="CU58" s="64"/>
      <c r="CV58" s="64"/>
      <c r="CW58" s="65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63"/>
      <c r="FM58" s="64"/>
      <c r="FN58" s="64"/>
      <c r="FO58" s="64"/>
      <c r="FP58" s="64"/>
      <c r="FQ58" s="64"/>
      <c r="FR58" s="64"/>
      <c r="FS58" s="64"/>
      <c r="FT58" s="64"/>
      <c r="FU58" s="65"/>
      <c r="FV58" s="14"/>
      <c r="FW58" s="14"/>
      <c r="FX58" s="3"/>
    </row>
    <row r="59" spans="1:180" ht="14.25" customHeight="1">
      <c r="A59" s="23"/>
      <c r="B59" s="23"/>
      <c r="C59" s="54" t="s">
        <v>22</v>
      </c>
      <c r="D59" s="32"/>
      <c r="E59" s="33" t="s">
        <v>10</v>
      </c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46">
        <v>1</v>
      </c>
      <c r="AC59" s="56">
        <v>7.8</v>
      </c>
      <c r="AD59" s="38">
        <f>AB59*60+AC59</f>
        <v>67.8</v>
      </c>
      <c r="AE59" s="39">
        <f>RANK(AD59,AD59:AD62,1)</f>
        <v>3</v>
      </c>
      <c r="AF59" s="13">
        <f>IF(AE59=1,20,0)</f>
        <v>0</v>
      </c>
      <c r="AG59" s="13">
        <f>IF(AE59=2,15,0)</f>
        <v>0</v>
      </c>
      <c r="AH59" s="13">
        <f>IF(AE59=3,10,0)</f>
        <v>10</v>
      </c>
      <c r="AI59" s="13">
        <f>IF(AE59=4,5,0)</f>
        <v>0</v>
      </c>
      <c r="AJ59" s="13"/>
      <c r="AK59" s="13">
        <f>SUM(AF59:AI59)</f>
        <v>10</v>
      </c>
      <c r="AL59" s="46">
        <v>1</v>
      </c>
      <c r="AM59" s="47">
        <v>51.6</v>
      </c>
      <c r="AN59" s="19">
        <f>AL59*60+AM59</f>
        <v>111.6</v>
      </c>
      <c r="AO59" s="20">
        <f>RANK(AN59,AN59:AN62,1)</f>
        <v>2</v>
      </c>
      <c r="AP59" s="13">
        <f>IF(AO59=1,20,0)</f>
        <v>0</v>
      </c>
      <c r="AQ59" s="13">
        <f>IF(AO59=2,15,0)</f>
        <v>15</v>
      </c>
      <c r="AR59" s="13">
        <f>IF(AO59=3,10,0)</f>
        <v>0</v>
      </c>
      <c r="AS59" s="13">
        <f>IF(AO59=4,5,0)</f>
        <v>0</v>
      </c>
      <c r="AT59" s="13"/>
      <c r="AU59" s="13">
        <f>SUM(AP59:AS59)</f>
        <v>15</v>
      </c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46">
        <v>0</v>
      </c>
      <c r="CO59" s="47">
        <v>56.5</v>
      </c>
      <c r="CP59" s="19">
        <f>CN59*60+CO59</f>
        <v>56.5</v>
      </c>
      <c r="CQ59" s="20">
        <f>RANK(CP59,CP59:CP62,1)</f>
        <v>4</v>
      </c>
      <c r="CR59" s="13">
        <f>IF(CQ59=1,20,0)</f>
        <v>0</v>
      </c>
      <c r="CS59" s="13">
        <f>IF(CQ59=2,15,0)</f>
        <v>0</v>
      </c>
      <c r="CT59" s="13">
        <f>IF(CQ59=3,10,0)</f>
        <v>0</v>
      </c>
      <c r="CU59" s="13">
        <f>IF(CQ59=4,5,0)</f>
        <v>5</v>
      </c>
      <c r="CV59" s="13"/>
      <c r="CW59" s="13">
        <f>SUM(CR59:CU59)</f>
        <v>5</v>
      </c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46">
        <v>0</v>
      </c>
      <c r="FM59" s="47">
        <v>58.6</v>
      </c>
      <c r="FN59" s="19">
        <f>FL59*60+FM59</f>
        <v>58.6</v>
      </c>
      <c r="FO59" s="20">
        <f>RANK(FN59,FN59:FN62,1)</f>
        <v>4</v>
      </c>
      <c r="FP59" s="13">
        <f>IF(FO59=1,20,0)</f>
        <v>0</v>
      </c>
      <c r="FQ59" s="13">
        <f>IF(FO59=2,15,0)</f>
        <v>0</v>
      </c>
      <c r="FR59" s="13">
        <f>IF(FO59=3,10,0)</f>
        <v>0</v>
      </c>
      <c r="FS59" s="13">
        <f>IF(FO59=4,5,0)</f>
        <v>5</v>
      </c>
      <c r="FT59" s="13"/>
      <c r="FU59" s="13">
        <f>SUM(FP59:FS59)</f>
        <v>5</v>
      </c>
      <c r="FV59" s="14"/>
      <c r="FW59" s="14"/>
      <c r="FX59" s="3"/>
    </row>
    <row r="60" spans="1:180" ht="14.25" customHeight="1">
      <c r="A60" s="23"/>
      <c r="B60" s="23"/>
      <c r="C60" s="54" t="s">
        <v>16</v>
      </c>
      <c r="D60" s="32"/>
      <c r="E60" s="33" t="s">
        <v>10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46">
        <v>1</v>
      </c>
      <c r="AC60" s="56">
        <v>4.6</v>
      </c>
      <c r="AD60" s="38">
        <f>AB60*60+AC60</f>
        <v>64.6</v>
      </c>
      <c r="AE60" s="36">
        <f>RANK(AD60,AD59:AD62,1)</f>
        <v>1</v>
      </c>
      <c r="AF60" s="13">
        <f>IF(AE60=1,20,0)</f>
        <v>20</v>
      </c>
      <c r="AG60" s="13">
        <f>IF(AE60=2,15,0)</f>
        <v>0</v>
      </c>
      <c r="AH60" s="13">
        <f>IF(AE60=3,10,0)</f>
        <v>0</v>
      </c>
      <c r="AI60" s="13">
        <f>IF(AE60=4,5,0)</f>
        <v>0</v>
      </c>
      <c r="AJ60" s="13"/>
      <c r="AK60" s="13">
        <f>SUM(AF60:AI60)</f>
        <v>20</v>
      </c>
      <c r="AL60" s="46">
        <v>1</v>
      </c>
      <c r="AM60" s="47">
        <v>59.9</v>
      </c>
      <c r="AN60" s="19">
        <f>AL60*60+AM60</f>
        <v>119.9</v>
      </c>
      <c r="AO60" s="13">
        <f>RANK(AN60,AN59:AN62,1)</f>
        <v>3</v>
      </c>
      <c r="AP60" s="13">
        <f>IF(AO60=1,20,0)</f>
        <v>0</v>
      </c>
      <c r="AQ60" s="13">
        <f>IF(AO60=2,15,0)</f>
        <v>0</v>
      </c>
      <c r="AR60" s="13">
        <f>IF(AO60=3,10,0)</f>
        <v>10</v>
      </c>
      <c r="AS60" s="13">
        <f>IF(AO60=4,5,0)</f>
        <v>0</v>
      </c>
      <c r="AT60" s="13"/>
      <c r="AU60" s="13">
        <f>SUM(AP60:AS60)</f>
        <v>10</v>
      </c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46">
        <v>0</v>
      </c>
      <c r="CO60" s="47">
        <v>53</v>
      </c>
      <c r="CP60" s="19">
        <f>CN60*60+CO60</f>
        <v>53</v>
      </c>
      <c r="CQ60" s="13">
        <f>RANK(CP60,CP59:CP62,1)</f>
        <v>2</v>
      </c>
      <c r="CR60" s="13">
        <f>IF(CQ60=1,20,0)</f>
        <v>0</v>
      </c>
      <c r="CS60" s="13">
        <f>IF(CQ60=2,15,0)</f>
        <v>15</v>
      </c>
      <c r="CT60" s="13">
        <f>IF(CQ60=3,10,0)</f>
        <v>0</v>
      </c>
      <c r="CU60" s="13">
        <f>IF(CQ60=4,5,0)</f>
        <v>0</v>
      </c>
      <c r="CV60" s="13"/>
      <c r="CW60" s="13">
        <f>SUM(CR60:CU60)</f>
        <v>15</v>
      </c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46">
        <v>0</v>
      </c>
      <c r="FM60" s="47">
        <v>56.4</v>
      </c>
      <c r="FN60" s="19">
        <f>FL60*60+FM60</f>
        <v>56.4</v>
      </c>
      <c r="FO60" s="13">
        <f>RANK(FN60,FN59:FN62,1)</f>
        <v>1</v>
      </c>
      <c r="FP60" s="13">
        <f>IF(FO60=1,20,0)</f>
        <v>20</v>
      </c>
      <c r="FQ60" s="13">
        <f>IF(FO60=2,15,0)</f>
        <v>0</v>
      </c>
      <c r="FR60" s="13">
        <f>IF(FO60=3,10,0)</f>
        <v>0</v>
      </c>
      <c r="FS60" s="13">
        <f>IF(FO60=4,5,0)</f>
        <v>0</v>
      </c>
      <c r="FT60" s="13"/>
      <c r="FU60" s="13">
        <f>SUM(FP60:FS60)</f>
        <v>20</v>
      </c>
      <c r="FV60" s="14"/>
      <c r="FW60" s="14"/>
      <c r="FX60" s="3"/>
    </row>
    <row r="61" spans="1:180" ht="14.25" customHeight="1">
      <c r="A61" s="23"/>
      <c r="B61" s="23"/>
      <c r="C61" s="54" t="s">
        <v>23</v>
      </c>
      <c r="D61" s="32"/>
      <c r="E61" s="33" t="s">
        <v>10</v>
      </c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46">
        <v>1</v>
      </c>
      <c r="AC61" s="56">
        <v>6.5</v>
      </c>
      <c r="AD61" s="38">
        <f>AB61*60+AC61</f>
        <v>66.5</v>
      </c>
      <c r="AE61" s="36">
        <f>RANK(AD61,AD59:AD62,1)</f>
        <v>2</v>
      </c>
      <c r="AF61" s="13">
        <f>IF(AE61=1,20,0)</f>
        <v>0</v>
      </c>
      <c r="AG61" s="13">
        <f>IF(AE61=2,15,0)</f>
        <v>15</v>
      </c>
      <c r="AH61" s="13">
        <f>IF(AE61=3,10,0)</f>
        <v>0</v>
      </c>
      <c r="AI61" s="13">
        <f>IF(AE61=4,5,0)</f>
        <v>0</v>
      </c>
      <c r="AJ61" s="13"/>
      <c r="AK61" s="13">
        <f>SUM(AF61:AI61)</f>
        <v>15</v>
      </c>
      <c r="AL61" s="46">
        <v>1</v>
      </c>
      <c r="AM61" s="47">
        <v>38.2</v>
      </c>
      <c r="AN61" s="19">
        <f>AL61*60+AM61</f>
        <v>98.2</v>
      </c>
      <c r="AO61" s="13">
        <f>RANK(AN61,AN59:AN62,1)</f>
        <v>1</v>
      </c>
      <c r="AP61" s="13">
        <f>IF(AO61=1,20,0)</f>
        <v>20</v>
      </c>
      <c r="AQ61" s="13">
        <f>IF(AO61=2,15,0)</f>
        <v>0</v>
      </c>
      <c r="AR61" s="13">
        <f>IF(AO61=3,10,0)</f>
        <v>0</v>
      </c>
      <c r="AS61" s="13">
        <f>IF(AO61=4,5,0)</f>
        <v>0</v>
      </c>
      <c r="AT61" s="13"/>
      <c r="AU61" s="13">
        <f>SUM(AP61:AS61)</f>
        <v>20</v>
      </c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46">
        <v>0</v>
      </c>
      <c r="CO61" s="47">
        <v>53.1</v>
      </c>
      <c r="CP61" s="19">
        <f>CN61*60+CO61</f>
        <v>53.1</v>
      </c>
      <c r="CQ61" s="13">
        <f>RANK(CP61,CP59:CP62,1)</f>
        <v>3</v>
      </c>
      <c r="CR61" s="13">
        <f>IF(CQ61=1,20,0)</f>
        <v>0</v>
      </c>
      <c r="CS61" s="13">
        <f>IF(CQ61=2,15,0)</f>
        <v>0</v>
      </c>
      <c r="CT61" s="13">
        <f>IF(CQ61=3,10,0)</f>
        <v>10</v>
      </c>
      <c r="CU61" s="13">
        <f>IF(CQ61=4,5,0)</f>
        <v>0</v>
      </c>
      <c r="CV61" s="13"/>
      <c r="CW61" s="13">
        <f>SUM(CR61:CU61)</f>
        <v>10</v>
      </c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46">
        <v>0</v>
      </c>
      <c r="FM61" s="47">
        <v>57.6</v>
      </c>
      <c r="FN61" s="19">
        <f>FL61*60+FM61</f>
        <v>57.6</v>
      </c>
      <c r="FO61" s="13">
        <f>RANK(FN61,FN59:FN62,1)</f>
        <v>2</v>
      </c>
      <c r="FP61" s="13">
        <f>IF(FO61=1,20,0)</f>
        <v>0</v>
      </c>
      <c r="FQ61" s="13">
        <f>IF(FO61=2,15,0)</f>
        <v>15</v>
      </c>
      <c r="FR61" s="13">
        <f>IF(FO61=3,10,0)</f>
        <v>0</v>
      </c>
      <c r="FS61" s="13">
        <f>IF(FO61=4,5,0)</f>
        <v>0</v>
      </c>
      <c r="FT61" s="13"/>
      <c r="FU61" s="13">
        <f>SUM(FP61:FS61)</f>
        <v>15</v>
      </c>
      <c r="FV61" s="14"/>
      <c r="FW61" s="14"/>
      <c r="FX61" s="3"/>
    </row>
    <row r="62" spans="1:180" ht="14.25" customHeight="1">
      <c r="A62" s="23"/>
      <c r="B62" s="23"/>
      <c r="C62" s="54" t="s">
        <v>24</v>
      </c>
      <c r="D62" s="32"/>
      <c r="E62" s="33" t="s">
        <v>10</v>
      </c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46">
        <v>1</v>
      </c>
      <c r="AC62" s="56">
        <v>7.9</v>
      </c>
      <c r="AD62" s="38">
        <f>AB62*60+AC62</f>
        <v>67.9</v>
      </c>
      <c r="AE62" s="36">
        <f>RANK(AD62,AD59:AD62,1)</f>
        <v>4</v>
      </c>
      <c r="AF62" s="13">
        <f>IF(AE62=1,20,0)</f>
        <v>0</v>
      </c>
      <c r="AG62" s="13">
        <f>IF(AE62=2,15,0)</f>
        <v>0</v>
      </c>
      <c r="AH62" s="13">
        <f>IF(AE62=3,10,0)</f>
        <v>0</v>
      </c>
      <c r="AI62" s="13">
        <f>IF(AE62=4,5,0)</f>
        <v>5</v>
      </c>
      <c r="AJ62" s="13"/>
      <c r="AK62" s="13">
        <f>SUM(AF62:AI62)</f>
        <v>5</v>
      </c>
      <c r="AL62" s="46">
        <v>9</v>
      </c>
      <c r="AM62" s="47">
        <v>0</v>
      </c>
      <c r="AN62" s="19">
        <f>AL62*60+AM62</f>
        <v>540</v>
      </c>
      <c r="AO62" s="13">
        <f>RANK(AN62,AN59:AN62,1)</f>
        <v>4</v>
      </c>
      <c r="AP62" s="13">
        <f>IF(AO62=1,20,0)</f>
        <v>0</v>
      </c>
      <c r="AQ62" s="13">
        <f>IF(AO62=2,15,0)</f>
        <v>0</v>
      </c>
      <c r="AR62" s="13">
        <f>IF(AO62=3,10,0)</f>
        <v>0</v>
      </c>
      <c r="AS62" s="13">
        <f>IF(AO62=4,5,0)</f>
        <v>5</v>
      </c>
      <c r="AT62" s="13"/>
      <c r="AU62" s="13">
        <f>SUM(AP62:AS62)</f>
        <v>5</v>
      </c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46">
        <v>0</v>
      </c>
      <c r="CO62" s="47">
        <v>51.7</v>
      </c>
      <c r="CP62" s="19">
        <f>CN62*60+CO62</f>
        <v>51.7</v>
      </c>
      <c r="CQ62" s="13">
        <f>RANK(CP62,CP59:CP62,1)</f>
        <v>1</v>
      </c>
      <c r="CR62" s="13">
        <f>IF(CQ62=1,20,0)</f>
        <v>20</v>
      </c>
      <c r="CS62" s="13">
        <f>IF(CQ62=2,15,0)</f>
        <v>0</v>
      </c>
      <c r="CT62" s="13">
        <f>IF(CQ62=3,10,0)</f>
        <v>0</v>
      </c>
      <c r="CU62" s="13">
        <f>IF(CQ62=4,5,0)</f>
        <v>0</v>
      </c>
      <c r="CV62" s="13"/>
      <c r="CW62" s="13">
        <f>SUM(CR62:CU62)</f>
        <v>20</v>
      </c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46">
        <v>0</v>
      </c>
      <c r="FM62" s="47">
        <v>58.5</v>
      </c>
      <c r="FN62" s="19">
        <f>FL62*60+FM62</f>
        <v>58.5</v>
      </c>
      <c r="FO62" s="13">
        <f>RANK(FN62,FN59:FN62,1)</f>
        <v>3</v>
      </c>
      <c r="FP62" s="13">
        <f>IF(FO62=1,20,0)</f>
        <v>0</v>
      </c>
      <c r="FQ62" s="13">
        <f>IF(FO62=2,15,0)</f>
        <v>0</v>
      </c>
      <c r="FR62" s="13">
        <f>IF(FO62=3,10,0)</f>
        <v>10</v>
      </c>
      <c r="FS62" s="13">
        <f>IF(FO62=4,5,0)</f>
        <v>0</v>
      </c>
      <c r="FT62" s="13"/>
      <c r="FU62" s="13">
        <f>SUM(FP62:FS62)</f>
        <v>10</v>
      </c>
      <c r="FV62" s="14"/>
      <c r="FW62" s="14"/>
      <c r="FX62" s="3"/>
    </row>
    <row r="63" spans="1:180" s="26" customFormat="1" ht="14.25" customHeight="1">
      <c r="A63" s="11"/>
      <c r="B63" s="11"/>
      <c r="C63" s="24"/>
      <c r="D63" s="5"/>
      <c r="E63" s="6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48"/>
      <c r="AC63" s="48"/>
      <c r="AD63" s="14"/>
      <c r="AE63" s="14"/>
      <c r="AF63" s="14"/>
      <c r="AG63" s="14"/>
      <c r="AH63" s="14"/>
      <c r="AI63" s="14"/>
      <c r="AJ63" s="14"/>
      <c r="AK63" s="14"/>
      <c r="AL63" s="48"/>
      <c r="AM63" s="48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48"/>
      <c r="CO63" s="48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48"/>
      <c r="FM63" s="48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5"/>
    </row>
    <row r="64" spans="1:180" s="26" customFormat="1" ht="14.25" customHeight="1">
      <c r="A64" s="11"/>
      <c r="B64" s="11"/>
      <c r="C64" s="24"/>
      <c r="D64" s="5"/>
      <c r="E64" s="6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48"/>
      <c r="AC64" s="48"/>
      <c r="AD64" s="14"/>
      <c r="AE64" s="14"/>
      <c r="AF64" s="14"/>
      <c r="AG64" s="14"/>
      <c r="AH64" s="14"/>
      <c r="AI64" s="14"/>
      <c r="AJ64" s="14"/>
      <c r="AK64" s="14"/>
      <c r="AL64" s="48"/>
      <c r="AM64" s="48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48"/>
      <c r="CO64" s="48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48"/>
      <c r="FM64" s="48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5"/>
    </row>
    <row r="65" spans="1:180" ht="14.25" customHeight="1">
      <c r="A65" s="23"/>
      <c r="B65" s="23"/>
      <c r="C65" s="1" t="s">
        <v>22</v>
      </c>
      <c r="D65" s="32"/>
      <c r="E65" s="33" t="s">
        <v>10</v>
      </c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46">
        <v>0</v>
      </c>
      <c r="AC65" s="56">
        <v>59.1</v>
      </c>
      <c r="AD65" s="38">
        <f>AB65*60+AC65</f>
        <v>59.1</v>
      </c>
      <c r="AE65" s="39">
        <f>RANK(AD65,AD65:AD68,1)</f>
        <v>3</v>
      </c>
      <c r="AF65" s="13">
        <f>IF(AE65=1,20,0)</f>
        <v>0</v>
      </c>
      <c r="AG65" s="13">
        <f>IF(AE65=2,15,0)</f>
        <v>0</v>
      </c>
      <c r="AH65" s="13">
        <f>IF(AE65=3,10,0)</f>
        <v>10</v>
      </c>
      <c r="AI65" s="13">
        <f>IF(AE65=4,5,0)</f>
        <v>0</v>
      </c>
      <c r="AJ65" s="13"/>
      <c r="AK65" s="13">
        <f>SUM(AF65:AI65)</f>
        <v>10</v>
      </c>
      <c r="AL65" s="46">
        <v>2</v>
      </c>
      <c r="AM65" s="47">
        <v>25.9</v>
      </c>
      <c r="AN65" s="19">
        <f>AL65*60+AM65</f>
        <v>145.9</v>
      </c>
      <c r="AO65" s="20">
        <f>RANK(AN65,AN65:AN68,1)</f>
        <v>3</v>
      </c>
      <c r="AP65" s="13">
        <f>IF(AO65=1,20,0)</f>
        <v>0</v>
      </c>
      <c r="AQ65" s="13">
        <f>IF(AO65=2,15,0)</f>
        <v>0</v>
      </c>
      <c r="AR65" s="13">
        <f>IF(AO65=3,10,0)</f>
        <v>10</v>
      </c>
      <c r="AS65" s="13">
        <f>IF(AO65=4,5,0)</f>
        <v>0</v>
      </c>
      <c r="AT65" s="13"/>
      <c r="AU65" s="13">
        <f>SUM(AP65:AS65)</f>
        <v>10</v>
      </c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46">
        <v>0</v>
      </c>
      <c r="CO65" s="47">
        <v>47.9</v>
      </c>
      <c r="CP65" s="19">
        <f>CN65*60+CO65</f>
        <v>47.9</v>
      </c>
      <c r="CQ65" s="20">
        <f>RANK(CP65,CP65:CP68,1)</f>
        <v>4</v>
      </c>
      <c r="CR65" s="13">
        <f>IF(CQ65=1,20,0)</f>
        <v>0</v>
      </c>
      <c r="CS65" s="13">
        <f>IF(CQ65=2,15,0)</f>
        <v>0</v>
      </c>
      <c r="CT65" s="13">
        <f>IF(CQ65=3,10,0)</f>
        <v>0</v>
      </c>
      <c r="CU65" s="13">
        <f>IF(CQ65=4,5,0)</f>
        <v>5</v>
      </c>
      <c r="CV65" s="13"/>
      <c r="CW65" s="13">
        <f>SUM(CR65:CU65)</f>
        <v>5</v>
      </c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46">
        <v>0</v>
      </c>
      <c r="FM65" s="47">
        <v>51.7</v>
      </c>
      <c r="FN65" s="19">
        <f>FL65*60+FM65</f>
        <v>51.7</v>
      </c>
      <c r="FO65" s="20">
        <f>RANK(FN65,FN65:FN68,1)</f>
        <v>4</v>
      </c>
      <c r="FP65" s="13">
        <f>IF(FO65=1,20,0)</f>
        <v>0</v>
      </c>
      <c r="FQ65" s="13">
        <f>IF(FO65=2,15,0)</f>
        <v>0</v>
      </c>
      <c r="FR65" s="13">
        <f>IF(FO65=3,10,0)</f>
        <v>0</v>
      </c>
      <c r="FS65" s="13">
        <f>IF(FO65=4,5,0)</f>
        <v>5</v>
      </c>
      <c r="FT65" s="13"/>
      <c r="FU65" s="13">
        <f>SUM(FP65:FS65)</f>
        <v>5</v>
      </c>
      <c r="FV65" s="14"/>
      <c r="FW65" s="14"/>
      <c r="FX65" s="3"/>
    </row>
    <row r="66" spans="1:180" ht="14.25" customHeight="1">
      <c r="A66" s="23"/>
      <c r="B66" s="23"/>
      <c r="C66" s="1" t="s">
        <v>16</v>
      </c>
      <c r="D66" s="32"/>
      <c r="E66" s="33" t="s">
        <v>10</v>
      </c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46">
        <v>0</v>
      </c>
      <c r="AC66" s="56">
        <v>56.3</v>
      </c>
      <c r="AD66" s="38">
        <f>AB66*60+AC66</f>
        <v>56.3</v>
      </c>
      <c r="AE66" s="36">
        <f>RANK(AD66,AD65:AD68,1)</f>
        <v>2</v>
      </c>
      <c r="AF66" s="13">
        <f>IF(AE66=1,20,0)</f>
        <v>0</v>
      </c>
      <c r="AG66" s="13">
        <f>IF(AE66=2,15,0)</f>
        <v>15</v>
      </c>
      <c r="AH66" s="13">
        <f>IF(AE66=3,10,0)</f>
        <v>0</v>
      </c>
      <c r="AI66" s="13">
        <f>IF(AE66=4,5,0)</f>
        <v>0</v>
      </c>
      <c r="AJ66" s="13"/>
      <c r="AK66" s="13">
        <f>SUM(AF66:AI66)</f>
        <v>15</v>
      </c>
      <c r="AL66" s="46">
        <v>1</v>
      </c>
      <c r="AM66" s="47">
        <v>7.4</v>
      </c>
      <c r="AN66" s="19">
        <f>AL66*60+AM66</f>
        <v>67.4</v>
      </c>
      <c r="AO66" s="13">
        <f>RANK(AN66,AN65:AN68,1)</f>
        <v>2</v>
      </c>
      <c r="AP66" s="13">
        <f>IF(AO66=1,20,0)</f>
        <v>0</v>
      </c>
      <c r="AQ66" s="13">
        <f>IF(AO66=2,15,0)</f>
        <v>15</v>
      </c>
      <c r="AR66" s="13">
        <f>IF(AO66=3,10,0)</f>
        <v>0</v>
      </c>
      <c r="AS66" s="13">
        <f>IF(AO66=4,5,0)</f>
        <v>0</v>
      </c>
      <c r="AT66" s="13"/>
      <c r="AU66" s="13">
        <f>SUM(AP66:AS66)</f>
        <v>15</v>
      </c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46">
        <v>0</v>
      </c>
      <c r="CO66" s="47">
        <v>42</v>
      </c>
      <c r="CP66" s="19">
        <f>CN66*60+CO66</f>
        <v>42</v>
      </c>
      <c r="CQ66" s="13">
        <f>RANK(CP66,CP65:CP68,1)</f>
        <v>2</v>
      </c>
      <c r="CR66" s="13">
        <f>IF(CQ66=1,20,0)</f>
        <v>0</v>
      </c>
      <c r="CS66" s="13">
        <f>IF(CQ66=2,15,0)</f>
        <v>15</v>
      </c>
      <c r="CT66" s="13">
        <f>IF(CQ66=3,10,0)</f>
        <v>0</v>
      </c>
      <c r="CU66" s="13">
        <f>IF(CQ66=4,5,0)</f>
        <v>0</v>
      </c>
      <c r="CV66" s="13"/>
      <c r="CW66" s="13">
        <f>SUM(CR66:CU66)</f>
        <v>15</v>
      </c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46">
        <v>0</v>
      </c>
      <c r="FM66" s="47">
        <v>50</v>
      </c>
      <c r="FN66" s="19">
        <f>FL66*60+FM66</f>
        <v>50</v>
      </c>
      <c r="FO66" s="13">
        <f>RANK(FN66,FN65:FN68,1)</f>
        <v>2</v>
      </c>
      <c r="FP66" s="13">
        <f>IF(FO66=1,20,0)</f>
        <v>0</v>
      </c>
      <c r="FQ66" s="13">
        <f>IF(FO66=2,15,0)</f>
        <v>15</v>
      </c>
      <c r="FR66" s="13">
        <f>IF(FO66=3,10,0)</f>
        <v>0</v>
      </c>
      <c r="FS66" s="13">
        <f>IF(FO66=4,5,0)</f>
        <v>0</v>
      </c>
      <c r="FT66" s="13"/>
      <c r="FU66" s="13">
        <f>SUM(FP66:FS66)</f>
        <v>15</v>
      </c>
      <c r="FV66" s="14"/>
      <c r="FW66" s="14"/>
      <c r="FX66" s="3"/>
    </row>
    <row r="67" spans="1:180" ht="14.25" customHeight="1">
      <c r="A67" s="23"/>
      <c r="B67" s="23"/>
      <c r="C67" s="1" t="s">
        <v>23</v>
      </c>
      <c r="D67" s="32"/>
      <c r="E67" s="33" t="s">
        <v>10</v>
      </c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46">
        <v>0</v>
      </c>
      <c r="AC67" s="56">
        <v>59.1</v>
      </c>
      <c r="AD67" s="38">
        <f>AB67*60+AC67</f>
        <v>59.1</v>
      </c>
      <c r="AE67" s="36">
        <f>RANK(AD67,AD65:AD68,1)</f>
        <v>3</v>
      </c>
      <c r="AF67" s="13">
        <f>IF(AE67=1,20,0)</f>
        <v>0</v>
      </c>
      <c r="AG67" s="13">
        <f>IF(AE67=2,15,0)</f>
        <v>0</v>
      </c>
      <c r="AH67" s="13">
        <f>IF(AE67=3,10,0)</f>
        <v>10</v>
      </c>
      <c r="AI67" s="13">
        <f>IF(AE67=4,5,0)</f>
        <v>0</v>
      </c>
      <c r="AJ67" s="13"/>
      <c r="AK67" s="13">
        <f>SUM(AF67:AI67)</f>
        <v>10</v>
      </c>
      <c r="AL67" s="46">
        <v>0</v>
      </c>
      <c r="AM67" s="47">
        <v>58.2</v>
      </c>
      <c r="AN67" s="19">
        <f>AL67*60+AM67</f>
        <v>58.2</v>
      </c>
      <c r="AO67" s="13">
        <f>RANK(AN67,AN65:AN68,1)</f>
        <v>1</v>
      </c>
      <c r="AP67" s="13">
        <f>IF(AO67=1,20,0)</f>
        <v>20</v>
      </c>
      <c r="AQ67" s="13">
        <f>IF(AO67=2,15,0)</f>
        <v>0</v>
      </c>
      <c r="AR67" s="13">
        <f>IF(AO67=3,10,0)</f>
        <v>0</v>
      </c>
      <c r="AS67" s="13">
        <f>IF(AO67=4,5,0)</f>
        <v>0</v>
      </c>
      <c r="AT67" s="13"/>
      <c r="AU67" s="13">
        <f>SUM(AP67:AS67)</f>
        <v>20</v>
      </c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46">
        <v>0</v>
      </c>
      <c r="CO67" s="47">
        <v>42.8</v>
      </c>
      <c r="CP67" s="19">
        <f>CN67*60+CO67</f>
        <v>42.8</v>
      </c>
      <c r="CQ67" s="13">
        <f>RANK(CP67,CP65:CP68,1)</f>
        <v>3</v>
      </c>
      <c r="CR67" s="13">
        <f>IF(CQ67=1,20,0)</f>
        <v>0</v>
      </c>
      <c r="CS67" s="13">
        <f>IF(CQ67=2,15,0)</f>
        <v>0</v>
      </c>
      <c r="CT67" s="13">
        <f>IF(CQ67=3,10,0)</f>
        <v>10</v>
      </c>
      <c r="CU67" s="13">
        <f>IF(CQ67=4,5,0)</f>
        <v>0</v>
      </c>
      <c r="CV67" s="13"/>
      <c r="CW67" s="13">
        <f>SUM(CR67:CU67)</f>
        <v>10</v>
      </c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46">
        <v>0</v>
      </c>
      <c r="FM67" s="47">
        <v>51.4</v>
      </c>
      <c r="FN67" s="19">
        <f>FL67*60+FM67</f>
        <v>51.4</v>
      </c>
      <c r="FO67" s="13">
        <f>RANK(FN67,FN65:FN68,1)</f>
        <v>3</v>
      </c>
      <c r="FP67" s="13">
        <f>IF(FO67=1,20,0)</f>
        <v>0</v>
      </c>
      <c r="FQ67" s="13">
        <f>IF(FO67=2,15,0)</f>
        <v>0</v>
      </c>
      <c r="FR67" s="13">
        <f>IF(FO67=3,10,0)</f>
        <v>10</v>
      </c>
      <c r="FS67" s="13">
        <f>IF(FO67=4,5,0)</f>
        <v>0</v>
      </c>
      <c r="FT67" s="13"/>
      <c r="FU67" s="13">
        <f>SUM(FP67:FS67)</f>
        <v>10</v>
      </c>
      <c r="FV67" s="14"/>
      <c r="FW67" s="14"/>
      <c r="FX67" s="3"/>
    </row>
    <row r="68" spans="1:180" ht="14.25" customHeight="1">
      <c r="A68" s="23"/>
      <c r="B68" s="23"/>
      <c r="C68" s="1" t="s">
        <v>24</v>
      </c>
      <c r="D68" s="32"/>
      <c r="E68" s="33" t="s">
        <v>10</v>
      </c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46">
        <v>0</v>
      </c>
      <c r="AC68" s="47">
        <v>53.2</v>
      </c>
      <c r="AD68" s="19">
        <f>AB68*60+AC68</f>
        <v>53.2</v>
      </c>
      <c r="AE68" s="13">
        <f>RANK(AD68,AD65:AD68,1)</f>
        <v>1</v>
      </c>
      <c r="AF68" s="13">
        <f>IF(AE68=1,20,0)</f>
        <v>20</v>
      </c>
      <c r="AG68" s="13">
        <f>IF(AE68=2,15,0)</f>
        <v>0</v>
      </c>
      <c r="AH68" s="13">
        <f>IF(AE68=3,10,0)</f>
        <v>0</v>
      </c>
      <c r="AI68" s="13">
        <f>IF(AE68=4,5,0)</f>
        <v>0</v>
      </c>
      <c r="AJ68" s="13"/>
      <c r="AK68" s="13">
        <f>SUM(AF68:AI68)</f>
        <v>20</v>
      </c>
      <c r="AL68" s="46">
        <v>9</v>
      </c>
      <c r="AM68" s="47">
        <v>0</v>
      </c>
      <c r="AN68" s="19">
        <f>AL68*60+AM68</f>
        <v>540</v>
      </c>
      <c r="AO68" s="13">
        <f>RANK(AN68,AN65:AN68,1)</f>
        <v>4</v>
      </c>
      <c r="AP68" s="13">
        <f>IF(AO68=1,20,0)</f>
        <v>0</v>
      </c>
      <c r="AQ68" s="13">
        <f>IF(AO68=2,15,0)</f>
        <v>0</v>
      </c>
      <c r="AR68" s="13">
        <f>IF(AO68=3,10,0)</f>
        <v>0</v>
      </c>
      <c r="AS68" s="13">
        <f>IF(AO68=4,5,0)</f>
        <v>5</v>
      </c>
      <c r="AT68" s="13"/>
      <c r="AU68" s="13">
        <f>SUM(AP68:AS68)</f>
        <v>5</v>
      </c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46">
        <v>0</v>
      </c>
      <c r="CO68" s="47">
        <v>37</v>
      </c>
      <c r="CP68" s="19">
        <f>CN68*60+CO68</f>
        <v>37</v>
      </c>
      <c r="CQ68" s="13">
        <f>RANK(CP68,CP65:CP68,1)</f>
        <v>1</v>
      </c>
      <c r="CR68" s="13">
        <f>IF(CQ68=1,20,0)</f>
        <v>20</v>
      </c>
      <c r="CS68" s="13">
        <f>IF(CQ68=2,15,0)</f>
        <v>0</v>
      </c>
      <c r="CT68" s="13">
        <f>IF(CQ68=3,10,0)</f>
        <v>0</v>
      </c>
      <c r="CU68" s="13">
        <f>IF(CQ68=4,5,0)</f>
        <v>0</v>
      </c>
      <c r="CV68" s="13"/>
      <c r="CW68" s="13">
        <f>SUM(CR68:CU68)</f>
        <v>20</v>
      </c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46">
        <v>0</v>
      </c>
      <c r="FM68" s="47">
        <v>47.8</v>
      </c>
      <c r="FN68" s="19">
        <f>FL68*60+FM68</f>
        <v>47.8</v>
      </c>
      <c r="FO68" s="13">
        <f>RANK(FN68,FN65:FN68,1)</f>
        <v>1</v>
      </c>
      <c r="FP68" s="13">
        <f>IF(FO68=1,20,0)</f>
        <v>20</v>
      </c>
      <c r="FQ68" s="13">
        <f>IF(FO68=2,15,0)</f>
        <v>0</v>
      </c>
      <c r="FR68" s="13">
        <f>IF(FO68=3,10,0)</f>
        <v>0</v>
      </c>
      <c r="FS68" s="13">
        <f>IF(FO68=4,5,0)</f>
        <v>0</v>
      </c>
      <c r="FT68" s="13"/>
      <c r="FU68" s="13">
        <f>SUM(FP68:FS68)</f>
        <v>20</v>
      </c>
      <c r="FV68" s="14"/>
      <c r="FW68" s="14"/>
      <c r="FX68" s="3"/>
    </row>
    <row r="69" spans="1:180" s="26" customFormat="1" ht="14.25" customHeight="1" thickBot="1">
      <c r="A69" s="11"/>
      <c r="B69" s="11"/>
      <c r="D69" s="5"/>
      <c r="E69" s="6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5"/>
    </row>
    <row r="70" spans="1:180" ht="59.25" customHeight="1" thickBot="1">
      <c r="A70" s="12"/>
      <c r="B70" s="12"/>
      <c r="C70" s="3"/>
      <c r="D70" s="3"/>
      <c r="E70" s="3"/>
      <c r="F70" s="69" t="s">
        <v>43</v>
      </c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1"/>
      <c r="AB70" s="69" t="s">
        <v>44</v>
      </c>
      <c r="AC70" s="70"/>
      <c r="AD70" s="70"/>
      <c r="AE70" s="70"/>
      <c r="AF70" s="70"/>
      <c r="AG70" s="70"/>
      <c r="AH70" s="70"/>
      <c r="AI70" s="70"/>
      <c r="AJ70" s="70"/>
      <c r="AK70" s="71"/>
      <c r="AL70" s="69" t="s">
        <v>45</v>
      </c>
      <c r="AM70" s="70"/>
      <c r="AN70" s="70"/>
      <c r="AO70" s="70"/>
      <c r="AP70" s="70"/>
      <c r="AQ70" s="70"/>
      <c r="AR70" s="70"/>
      <c r="AS70" s="70"/>
      <c r="AT70" s="70"/>
      <c r="AU70" s="71"/>
      <c r="AV70" s="69" t="s">
        <v>6</v>
      </c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1"/>
      <c r="BR70" s="69" t="s">
        <v>59</v>
      </c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1"/>
      <c r="CN70" s="69" t="s">
        <v>2</v>
      </c>
      <c r="CO70" s="70"/>
      <c r="CP70" s="70"/>
      <c r="CQ70" s="70"/>
      <c r="CR70" s="70"/>
      <c r="CS70" s="70"/>
      <c r="CT70" s="70"/>
      <c r="CU70" s="70"/>
      <c r="CV70" s="70"/>
      <c r="CW70" s="71"/>
      <c r="CX70" s="69" t="s">
        <v>46</v>
      </c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1"/>
      <c r="DT70" s="69" t="s">
        <v>5</v>
      </c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0"/>
      <c r="EF70" s="70"/>
      <c r="EG70" s="70"/>
      <c r="EH70" s="70"/>
      <c r="EI70" s="70"/>
      <c r="EJ70" s="70"/>
      <c r="EK70" s="70"/>
      <c r="EL70" s="70"/>
      <c r="EM70" s="70"/>
      <c r="EN70" s="70"/>
      <c r="EO70" s="71"/>
      <c r="EP70" s="69" t="s">
        <v>0</v>
      </c>
      <c r="EQ70" s="70"/>
      <c r="ER70" s="70"/>
      <c r="ES70" s="70"/>
      <c r="ET70" s="70"/>
      <c r="EU70" s="70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70"/>
      <c r="FJ70" s="70"/>
      <c r="FK70" s="71"/>
      <c r="FL70" s="69" t="s">
        <v>1</v>
      </c>
      <c r="FM70" s="70"/>
      <c r="FN70" s="70"/>
      <c r="FO70" s="70"/>
      <c r="FP70" s="70"/>
      <c r="FQ70" s="70"/>
      <c r="FR70" s="70"/>
      <c r="FS70" s="70"/>
      <c r="FT70" s="70"/>
      <c r="FU70" s="71"/>
      <c r="FV70" s="5"/>
      <c r="FW70" s="5"/>
      <c r="FX70" s="3"/>
    </row>
    <row r="71" spans="1:180" ht="23.25" customHeight="1">
      <c r="A71" s="23"/>
      <c r="B71" s="23" t="s">
        <v>47</v>
      </c>
      <c r="C71" s="22" t="s">
        <v>22</v>
      </c>
      <c r="D71" s="66" t="s">
        <v>48</v>
      </c>
      <c r="E71" s="67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>
        <f>AA52+AA47+AA42+AA37+AA30+AA25+AA20+AA15</f>
        <v>67</v>
      </c>
      <c r="AB71" s="36"/>
      <c r="AC71" s="37"/>
      <c r="AD71" s="38"/>
      <c r="AE71" s="39"/>
      <c r="AF71" s="36"/>
      <c r="AG71" s="36"/>
      <c r="AH71" s="36"/>
      <c r="AI71" s="36"/>
      <c r="AJ71" s="36"/>
      <c r="AK71" s="35">
        <f>AK59+AK65</f>
        <v>20</v>
      </c>
      <c r="AL71" s="36"/>
      <c r="AM71" s="37"/>
      <c r="AN71" s="38"/>
      <c r="AO71" s="39"/>
      <c r="AP71" s="36"/>
      <c r="AQ71" s="36"/>
      <c r="AR71" s="36"/>
      <c r="AS71" s="36"/>
      <c r="AT71" s="36"/>
      <c r="AU71" s="35">
        <f>AU59+AU65</f>
        <v>25</v>
      </c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5">
        <f>BQ52+BQ47+BQ42+BQ37+BQ30+BQ25+BQ20+BQ15</f>
        <v>97</v>
      </c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>
        <f>CM52+CM47+CM42+CM37+CM30+CM25+CM20+CM15</f>
        <v>66</v>
      </c>
      <c r="CN71" s="36"/>
      <c r="CO71" s="37"/>
      <c r="CP71" s="38"/>
      <c r="CQ71" s="39"/>
      <c r="CR71" s="36"/>
      <c r="CS71" s="36"/>
      <c r="CT71" s="36"/>
      <c r="CU71" s="36"/>
      <c r="CV71" s="36"/>
      <c r="CW71" s="35">
        <f>CW59+CW65</f>
        <v>10</v>
      </c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5">
        <f>DS52+DS47+DS42+DS37+DS30+DS25+DS20+DS15</f>
        <v>75</v>
      </c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5">
        <f>EO52+EO47+EO42+EO37+EO30+EO25+EO20+EO15</f>
        <v>67</v>
      </c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5">
        <f>FK52+FK47+FK42+FK37+FK30+FK25+FK20+FK15</f>
        <v>77</v>
      </c>
      <c r="FL71" s="36"/>
      <c r="FM71" s="37"/>
      <c r="FN71" s="38"/>
      <c r="FO71" s="39"/>
      <c r="FP71" s="36"/>
      <c r="FQ71" s="36"/>
      <c r="FR71" s="36"/>
      <c r="FS71" s="36"/>
      <c r="FT71" s="36"/>
      <c r="FU71" s="35">
        <f>FU59+FU65</f>
        <v>10</v>
      </c>
      <c r="FV71" s="5">
        <f>SUM(F71:FU71)</f>
        <v>514</v>
      </c>
      <c r="FW71" s="5">
        <f>RANK(FV71,FV71:FV74,0)</f>
        <v>4</v>
      </c>
      <c r="FX71" s="3"/>
    </row>
    <row r="72" spans="1:179" ht="23.25" customHeight="1">
      <c r="A72" s="23"/>
      <c r="B72" s="23" t="s">
        <v>47</v>
      </c>
      <c r="C72" s="22" t="s">
        <v>16</v>
      </c>
      <c r="D72" s="66" t="s">
        <v>48</v>
      </c>
      <c r="E72" s="67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>
        <f>AA53+AA48+AA43+AA38+AA31+AA26+AA21+AA16</f>
        <v>89</v>
      </c>
      <c r="AB72" s="36"/>
      <c r="AC72" s="37"/>
      <c r="AD72" s="38"/>
      <c r="AE72" s="36"/>
      <c r="AF72" s="36"/>
      <c r="AG72" s="36"/>
      <c r="AH72" s="36"/>
      <c r="AI72" s="36"/>
      <c r="AJ72" s="36"/>
      <c r="AK72" s="35">
        <f>AK60+AK66</f>
        <v>35</v>
      </c>
      <c r="AL72" s="36"/>
      <c r="AM72" s="37"/>
      <c r="AN72" s="38"/>
      <c r="AO72" s="36"/>
      <c r="AP72" s="36"/>
      <c r="AQ72" s="36"/>
      <c r="AR72" s="36"/>
      <c r="AS72" s="36"/>
      <c r="AT72" s="36"/>
      <c r="AU72" s="35">
        <f>AU60+AU66</f>
        <v>25</v>
      </c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5">
        <f>BQ53+BQ48+BQ43+BQ38+BQ31+BQ26+BQ21+BQ16</f>
        <v>66</v>
      </c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>
        <f>CM53+CM48+CM43+CM38+CM31+CM26+CM21+CM16</f>
        <v>96</v>
      </c>
      <c r="CN72" s="36"/>
      <c r="CO72" s="37"/>
      <c r="CP72" s="38"/>
      <c r="CQ72" s="36"/>
      <c r="CR72" s="36"/>
      <c r="CS72" s="36"/>
      <c r="CT72" s="36"/>
      <c r="CU72" s="36"/>
      <c r="CV72" s="36"/>
      <c r="CW72" s="35">
        <f>CW60+CW66</f>
        <v>30</v>
      </c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5">
        <f>DS53+DS48+DS43+DS38+DS31+DS26+DS21+DS16</f>
        <v>83</v>
      </c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5">
        <f>EO53+EO48+EO43+EO38+EO31+EO26+EO21+EO16</f>
        <v>88</v>
      </c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5">
        <f>FK53+FK48+FK43+FK38+FK31+FK26+FK21+FK16</f>
        <v>65</v>
      </c>
      <c r="FL72" s="36"/>
      <c r="FM72" s="37"/>
      <c r="FN72" s="38"/>
      <c r="FO72" s="36"/>
      <c r="FP72" s="36"/>
      <c r="FQ72" s="36"/>
      <c r="FR72" s="36"/>
      <c r="FS72" s="36"/>
      <c r="FT72" s="36"/>
      <c r="FU72" s="35">
        <f>FU60+FU66</f>
        <v>35</v>
      </c>
      <c r="FV72" s="5">
        <f>SUM(F72:FU72)</f>
        <v>612</v>
      </c>
      <c r="FW72" s="5">
        <f>RANK(FV72,FV71:FV74,0)</f>
        <v>1</v>
      </c>
    </row>
    <row r="73" spans="1:179" ht="23.25" customHeight="1">
      <c r="A73" s="23"/>
      <c r="B73" s="23" t="s">
        <v>47</v>
      </c>
      <c r="C73" s="22" t="s">
        <v>23</v>
      </c>
      <c r="D73" s="66" t="s">
        <v>48</v>
      </c>
      <c r="E73" s="67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>
        <f>AA54+AA49+AA44+AA39+AA32+AA27+AA22+AA17</f>
        <v>61</v>
      </c>
      <c r="AB73" s="36"/>
      <c r="AC73" s="37"/>
      <c r="AD73" s="38"/>
      <c r="AE73" s="36"/>
      <c r="AF73" s="36"/>
      <c r="AG73" s="36"/>
      <c r="AH73" s="36"/>
      <c r="AI73" s="36"/>
      <c r="AJ73" s="36"/>
      <c r="AK73" s="35">
        <f>AK61+AK67</f>
        <v>25</v>
      </c>
      <c r="AL73" s="36"/>
      <c r="AM73" s="37"/>
      <c r="AN73" s="38"/>
      <c r="AO73" s="36"/>
      <c r="AP73" s="36"/>
      <c r="AQ73" s="36"/>
      <c r="AR73" s="36"/>
      <c r="AS73" s="36"/>
      <c r="AT73" s="36"/>
      <c r="AU73" s="35">
        <f>AU61+AU67</f>
        <v>40</v>
      </c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5">
        <f>BQ54+BQ49+BQ44+BQ39+BQ32+BQ27+BQ22+BQ17</f>
        <v>77</v>
      </c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>
        <f>CM54+CM49+CM44+CM39+CM32+CM27+CM22+CM17</f>
        <v>63</v>
      </c>
      <c r="CN73" s="36"/>
      <c r="CO73" s="37"/>
      <c r="CP73" s="38"/>
      <c r="CQ73" s="36"/>
      <c r="CR73" s="36"/>
      <c r="CS73" s="36"/>
      <c r="CT73" s="36"/>
      <c r="CU73" s="36"/>
      <c r="CV73" s="36"/>
      <c r="CW73" s="35">
        <f>CW61+CW67</f>
        <v>20</v>
      </c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5">
        <f>DS54+DS49+DS44+DS39+DS32+DS27+DS22+DS17</f>
        <v>69</v>
      </c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5">
        <f>EO54+EO49+EO44+EO39+EO32+EO27+EO22+EO17</f>
        <v>65</v>
      </c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5">
        <f>FK54+FK49+FK44+FK39+FK32+FK27+FK22+FK17</f>
        <v>77</v>
      </c>
      <c r="FL73" s="36"/>
      <c r="FM73" s="37"/>
      <c r="FN73" s="38"/>
      <c r="FO73" s="36"/>
      <c r="FP73" s="36"/>
      <c r="FQ73" s="36"/>
      <c r="FR73" s="36"/>
      <c r="FS73" s="36"/>
      <c r="FT73" s="36"/>
      <c r="FU73" s="35">
        <f>FU61+FU67</f>
        <v>25</v>
      </c>
      <c r="FV73" s="5">
        <f>SUM(F73:FU73)</f>
        <v>522</v>
      </c>
      <c r="FW73" s="5">
        <f>RANK(FV73,FV71:FV74,0)</f>
        <v>3</v>
      </c>
    </row>
    <row r="74" spans="1:179" ht="23.25" customHeight="1">
      <c r="A74" s="23"/>
      <c r="B74" s="23" t="s">
        <v>47</v>
      </c>
      <c r="C74" s="22" t="s">
        <v>24</v>
      </c>
      <c r="D74" s="66" t="s">
        <v>48</v>
      </c>
      <c r="E74" s="67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>
        <f>AA55+AA50+AA45+AA40+AA33+AA28+AA23+AA18</f>
        <v>86</v>
      </c>
      <c r="AB74" s="36"/>
      <c r="AC74" s="37"/>
      <c r="AD74" s="38"/>
      <c r="AE74" s="36"/>
      <c r="AF74" s="36"/>
      <c r="AG74" s="36"/>
      <c r="AH74" s="36"/>
      <c r="AI74" s="36"/>
      <c r="AJ74" s="36"/>
      <c r="AK74" s="35">
        <f>AK62+AK68</f>
        <v>25</v>
      </c>
      <c r="AL74" s="36"/>
      <c r="AM74" s="37"/>
      <c r="AN74" s="38"/>
      <c r="AO74" s="36"/>
      <c r="AP74" s="36"/>
      <c r="AQ74" s="36"/>
      <c r="AR74" s="36"/>
      <c r="AS74" s="36"/>
      <c r="AT74" s="36"/>
      <c r="AU74" s="35">
        <f>AU62+AU68</f>
        <v>10</v>
      </c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5">
        <f>BQ55+BQ50+BQ45+BQ40+BQ33+BQ28+BQ23+BQ18</f>
        <v>65</v>
      </c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>
        <f>CM55+CM50+CM45+CM40+CM33+CM28+CM23+CM18</f>
        <v>76</v>
      </c>
      <c r="CN74" s="36"/>
      <c r="CO74" s="37"/>
      <c r="CP74" s="38"/>
      <c r="CQ74" s="36"/>
      <c r="CR74" s="36"/>
      <c r="CS74" s="36"/>
      <c r="CT74" s="36"/>
      <c r="CU74" s="36"/>
      <c r="CV74" s="36"/>
      <c r="CW74" s="35">
        <f>CW62+CW68</f>
        <v>40</v>
      </c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5">
        <f>DS55+DS50+DS45+DS40+DS33+DS28+DS23+DS18</f>
        <v>77</v>
      </c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5">
        <f>EO55+EO50+EO45+EO40+EO33+EO28+EO23+EO18</f>
        <v>86</v>
      </c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5">
        <f>FK55+FK50+FK45+FK40+FK33+FK28+FK23+FK18</f>
        <v>81</v>
      </c>
      <c r="FL74" s="36"/>
      <c r="FM74" s="37"/>
      <c r="FN74" s="38"/>
      <c r="FO74" s="36"/>
      <c r="FP74" s="36"/>
      <c r="FQ74" s="36"/>
      <c r="FR74" s="36"/>
      <c r="FS74" s="36"/>
      <c r="FT74" s="36"/>
      <c r="FU74" s="35">
        <f>FU62+FU68</f>
        <v>30</v>
      </c>
      <c r="FV74" s="5">
        <f>SUM(F74:FU74)</f>
        <v>576</v>
      </c>
      <c r="FW74" s="5">
        <f>RANK(FV74,FV71:FV74,0)</f>
        <v>2</v>
      </c>
    </row>
    <row r="75" spans="8:179" ht="23.25" customHeight="1">
      <c r="H75" t="s">
        <v>17</v>
      </c>
      <c r="I75" t="s">
        <v>18</v>
      </c>
      <c r="AA75" t="s">
        <v>17</v>
      </c>
      <c r="FV75" s="26"/>
      <c r="FW75" s="26"/>
    </row>
    <row r="76" spans="8:179" ht="23.25" customHeight="1">
      <c r="H76">
        <v>1</v>
      </c>
      <c r="I76">
        <v>20</v>
      </c>
      <c r="AA76">
        <v>1</v>
      </c>
      <c r="AB76">
        <v>20</v>
      </c>
      <c r="FV76" s="26"/>
      <c r="FW76" s="26"/>
    </row>
    <row r="77" spans="8:179" ht="23.25" customHeight="1">
      <c r="H77">
        <v>2</v>
      </c>
      <c r="I77">
        <v>18</v>
      </c>
      <c r="AA77">
        <v>2</v>
      </c>
      <c r="AB77">
        <v>15</v>
      </c>
      <c r="FV77" s="26"/>
      <c r="FW77" s="26"/>
    </row>
    <row r="78" spans="8:179" ht="23.25" customHeight="1">
      <c r="H78">
        <v>3</v>
      </c>
      <c r="I78">
        <v>16</v>
      </c>
      <c r="AA78">
        <v>3</v>
      </c>
      <c r="AB78">
        <v>10</v>
      </c>
      <c r="FV78" s="26"/>
      <c r="FW78" s="26"/>
    </row>
    <row r="79" spans="8:179" ht="23.25" customHeight="1">
      <c r="H79">
        <v>4</v>
      </c>
      <c r="I79">
        <v>14</v>
      </c>
      <c r="AA79">
        <v>4</v>
      </c>
      <c r="AB79">
        <v>5</v>
      </c>
      <c r="FV79" s="26"/>
      <c r="FW79" s="26"/>
    </row>
    <row r="80" spans="8:179" ht="23.25" customHeight="1">
      <c r="H80">
        <v>5</v>
      </c>
      <c r="I80">
        <v>13</v>
      </c>
      <c r="FV80" s="26"/>
      <c r="FW80" s="26"/>
    </row>
    <row r="81" spans="8:179" ht="23.25" customHeight="1">
      <c r="H81">
        <v>6</v>
      </c>
      <c r="I81">
        <v>12</v>
      </c>
      <c r="FV81" s="26"/>
      <c r="FW81" s="26"/>
    </row>
    <row r="82" spans="8:179" ht="23.25" customHeight="1">
      <c r="H82">
        <v>7</v>
      </c>
      <c r="I82">
        <v>11</v>
      </c>
      <c r="FV82" s="26"/>
      <c r="FW82" s="26"/>
    </row>
    <row r="83" spans="8:179" ht="23.25" customHeight="1">
      <c r="H83">
        <v>8</v>
      </c>
      <c r="I83">
        <v>10</v>
      </c>
      <c r="FV83" s="26"/>
      <c r="FW83" s="26"/>
    </row>
    <row r="84" spans="8:179" ht="23.25" customHeight="1">
      <c r="H84">
        <v>9</v>
      </c>
      <c r="I84">
        <v>8</v>
      </c>
      <c r="FV84" s="26"/>
      <c r="FW84" s="26"/>
    </row>
    <row r="85" spans="8:179" ht="23.25" customHeight="1">
      <c r="H85">
        <v>10</v>
      </c>
      <c r="I85">
        <v>7</v>
      </c>
      <c r="FV85" s="26"/>
      <c r="FW85" s="26"/>
    </row>
    <row r="86" spans="8:179" ht="23.25" customHeight="1">
      <c r="H86">
        <v>11</v>
      </c>
      <c r="I86">
        <v>6</v>
      </c>
      <c r="FV86" s="26"/>
      <c r="FW86" s="26"/>
    </row>
    <row r="87" spans="8:179" ht="22.5" customHeight="1">
      <c r="H87">
        <v>12</v>
      </c>
      <c r="I87">
        <v>5</v>
      </c>
      <c r="FV87" s="26"/>
      <c r="FW87" s="26"/>
    </row>
    <row r="88" spans="8:179" ht="23.25" customHeight="1">
      <c r="H88">
        <v>13</v>
      </c>
      <c r="I88">
        <v>4</v>
      </c>
      <c r="FV88" s="26"/>
      <c r="FW88" s="26"/>
    </row>
    <row r="89" spans="8:179" ht="23.25" customHeight="1">
      <c r="H89">
        <v>14</v>
      </c>
      <c r="I89">
        <v>3</v>
      </c>
      <c r="FV89" s="26"/>
      <c r="FW89" s="26"/>
    </row>
    <row r="90" spans="8:179" ht="23.25" customHeight="1">
      <c r="H90">
        <v>15</v>
      </c>
      <c r="I90">
        <v>2</v>
      </c>
      <c r="FV90" s="26"/>
      <c r="FW90" s="26"/>
    </row>
    <row r="91" spans="8:179" ht="23.25" customHeight="1">
      <c r="H91">
        <v>16</v>
      </c>
      <c r="I91">
        <v>1</v>
      </c>
      <c r="FV91" s="26"/>
      <c r="FW91" s="26"/>
    </row>
    <row r="92" spans="178:179" ht="23.25" customHeight="1">
      <c r="FV92" s="26"/>
      <c r="FW92" s="26"/>
    </row>
    <row r="93" spans="178:179" ht="23.25" customHeight="1">
      <c r="FV93" s="26"/>
      <c r="FW93" s="26"/>
    </row>
    <row r="94" spans="178:179" ht="23.25" customHeight="1">
      <c r="FV94" s="26"/>
      <c r="FW94" s="26"/>
    </row>
    <row r="95" spans="178:179" ht="23.25" customHeight="1">
      <c r="FV95" s="26"/>
      <c r="FW95" s="26"/>
    </row>
    <row r="96" spans="178:179" ht="23.25" customHeight="1">
      <c r="FV96" s="26"/>
      <c r="FW96" s="26"/>
    </row>
    <row r="97" spans="178:179" ht="23.25" customHeight="1">
      <c r="FV97" s="26"/>
      <c r="FW97" s="26"/>
    </row>
    <row r="98" spans="178:179" ht="23.25" customHeight="1">
      <c r="FV98" s="26"/>
      <c r="FW98" s="26"/>
    </row>
    <row r="99" spans="178:179" ht="23.25" customHeight="1">
      <c r="FV99" s="26"/>
      <c r="FW99" s="26"/>
    </row>
    <row r="100" spans="178:179" ht="23.25" customHeight="1">
      <c r="FV100" s="26"/>
      <c r="FW100" s="26"/>
    </row>
    <row r="101" spans="178:179" ht="23.25" customHeight="1">
      <c r="FV101" s="26"/>
      <c r="FW101" s="26"/>
    </row>
    <row r="102" spans="178:179" ht="23.25" customHeight="1">
      <c r="FV102" s="26"/>
      <c r="FW102" s="26"/>
    </row>
    <row r="103" spans="178:179" ht="23.25" customHeight="1">
      <c r="FV103" s="26"/>
      <c r="FW103" s="26"/>
    </row>
    <row r="104" spans="178:179" ht="23.25" customHeight="1">
      <c r="FV104" s="26"/>
      <c r="FW104" s="26"/>
    </row>
    <row r="105" spans="178:179" ht="23.25" customHeight="1">
      <c r="FV105" s="26"/>
      <c r="FW105" s="26"/>
    </row>
    <row r="106" spans="178:179" ht="23.25" customHeight="1">
      <c r="FV106" s="26"/>
      <c r="FW106" s="26"/>
    </row>
    <row r="107" spans="178:179" ht="23.25" customHeight="1">
      <c r="FV107" s="26"/>
      <c r="FW107" s="26"/>
    </row>
    <row r="108" spans="178:179" ht="23.25" customHeight="1">
      <c r="FV108" s="26"/>
      <c r="FW108" s="26"/>
    </row>
    <row r="109" spans="178:179" ht="23.25" customHeight="1">
      <c r="FV109" s="26"/>
      <c r="FW109" s="26"/>
    </row>
    <row r="110" spans="178:179" ht="23.25" customHeight="1">
      <c r="FV110" s="26"/>
      <c r="FW110" s="26"/>
    </row>
    <row r="111" spans="178:179" ht="23.25" customHeight="1">
      <c r="FV111" s="26"/>
      <c r="FW111" s="26"/>
    </row>
    <row r="112" spans="178:179" ht="23.25" customHeight="1">
      <c r="FV112" s="26"/>
      <c r="FW112" s="26"/>
    </row>
    <row r="113" spans="178:179" ht="23.25" customHeight="1">
      <c r="FV113" s="26"/>
      <c r="FW113" s="26"/>
    </row>
    <row r="114" spans="178:179" ht="23.25" customHeight="1">
      <c r="FV114" s="26"/>
      <c r="FW114" s="26"/>
    </row>
    <row r="115" spans="178:179" ht="23.25" customHeight="1">
      <c r="FV115" s="26"/>
      <c r="FW115" s="26"/>
    </row>
    <row r="116" spans="178:179" ht="23.25" customHeight="1">
      <c r="FV116" s="26"/>
      <c r="FW116" s="26"/>
    </row>
    <row r="117" spans="178:179" ht="23.25" customHeight="1">
      <c r="FV117" s="26"/>
      <c r="FW117" s="26"/>
    </row>
    <row r="118" spans="178:179" ht="23.25" customHeight="1">
      <c r="FV118" s="26"/>
      <c r="FW118" s="26"/>
    </row>
    <row r="119" spans="178:179" ht="23.25" customHeight="1">
      <c r="FV119" s="26"/>
      <c r="FW119" s="26"/>
    </row>
    <row r="120" spans="178:179" ht="23.25" customHeight="1">
      <c r="FV120" s="26"/>
      <c r="FW120" s="26"/>
    </row>
    <row r="121" spans="178:179" ht="23.25" customHeight="1">
      <c r="FV121" s="26"/>
      <c r="FW121" s="26"/>
    </row>
    <row r="122" spans="178:179" ht="23.25" customHeight="1">
      <c r="FV122" s="26"/>
      <c r="FW122" s="26"/>
    </row>
    <row r="123" spans="178:179" ht="23.25" customHeight="1">
      <c r="FV123" s="26"/>
      <c r="FW123" s="26"/>
    </row>
    <row r="124" spans="178:179" ht="23.25" customHeight="1">
      <c r="FV124" s="26"/>
      <c r="FW124" s="26"/>
    </row>
    <row r="125" spans="178:179" ht="23.25" customHeight="1">
      <c r="FV125" s="26"/>
      <c r="FW125" s="26"/>
    </row>
    <row r="126" spans="178:179" ht="23.25" customHeight="1">
      <c r="FV126" s="26"/>
      <c r="FW126" s="26"/>
    </row>
    <row r="127" spans="178:179" ht="23.25" customHeight="1">
      <c r="FV127" s="26"/>
      <c r="FW127" s="26"/>
    </row>
    <row r="128" spans="178:179" ht="23.25" customHeight="1">
      <c r="FV128" s="26"/>
      <c r="FW128" s="26"/>
    </row>
    <row r="129" spans="178:179" ht="23.25" customHeight="1">
      <c r="FV129" s="26"/>
      <c r="FW129" s="26"/>
    </row>
    <row r="130" spans="178:179" ht="23.25" customHeight="1">
      <c r="FV130" s="26"/>
      <c r="FW130" s="26"/>
    </row>
    <row r="131" spans="178:179" ht="23.25" customHeight="1">
      <c r="FV131" s="26"/>
      <c r="FW131" s="26"/>
    </row>
    <row r="132" spans="178:179" ht="23.25" customHeight="1">
      <c r="FV132" s="26"/>
      <c r="FW132" s="26"/>
    </row>
    <row r="133" spans="178:179" ht="23.25" customHeight="1">
      <c r="FV133" s="26"/>
      <c r="FW133" s="26"/>
    </row>
    <row r="134" spans="178:179" ht="23.25" customHeight="1">
      <c r="FV134" s="26"/>
      <c r="FW134" s="26"/>
    </row>
    <row r="135" spans="178:179" ht="23.25" customHeight="1">
      <c r="FV135" s="26"/>
      <c r="FW135" s="26"/>
    </row>
    <row r="136" spans="178:179" ht="23.25" customHeight="1">
      <c r="FV136" s="26"/>
      <c r="FW136" s="26"/>
    </row>
    <row r="137" spans="178:179" ht="23.25" customHeight="1">
      <c r="FV137" s="26"/>
      <c r="FW137" s="26"/>
    </row>
    <row r="138" spans="178:179" ht="23.25" customHeight="1">
      <c r="FV138" s="26"/>
      <c r="FW138" s="26"/>
    </row>
    <row r="139" spans="178:179" ht="23.25" customHeight="1">
      <c r="FV139" s="26"/>
      <c r="FW139" s="26"/>
    </row>
    <row r="140" spans="178:179" ht="23.25" customHeight="1">
      <c r="FV140" s="26"/>
      <c r="FW140" s="26"/>
    </row>
    <row r="141" spans="178:179" ht="23.25" customHeight="1">
      <c r="FV141" s="26"/>
      <c r="FW141" s="26"/>
    </row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</sheetData>
  <sheetProtection selectLockedCells="1"/>
  <mergeCells count="37">
    <mergeCell ref="FX30:FX33"/>
    <mergeCell ref="FX20:FX23"/>
    <mergeCell ref="AV70:BQ70"/>
    <mergeCell ref="CN70:CW70"/>
    <mergeCell ref="CX70:DS70"/>
    <mergeCell ref="DT70:EO70"/>
    <mergeCell ref="FX37:FX40"/>
    <mergeCell ref="FX42:FX45"/>
    <mergeCell ref="FX47:FX50"/>
    <mergeCell ref="FX52:FX55"/>
    <mergeCell ref="FX15:FX18"/>
    <mergeCell ref="FX25:FX28"/>
    <mergeCell ref="DT13:EO13"/>
    <mergeCell ref="EP13:FK13"/>
    <mergeCell ref="FL13:FU13"/>
    <mergeCell ref="D73:E73"/>
    <mergeCell ref="D74:E74"/>
    <mergeCell ref="F70:AA70"/>
    <mergeCell ref="AB70:AK70"/>
    <mergeCell ref="AL70:AU70"/>
    <mergeCell ref="D72:E72"/>
    <mergeCell ref="AB57:AK58"/>
    <mergeCell ref="AL57:AU58"/>
    <mergeCell ref="D71:E71"/>
    <mergeCell ref="FM1:FX1"/>
    <mergeCell ref="BR13:CM13"/>
    <mergeCell ref="BR70:CM70"/>
    <mergeCell ref="EP70:FK70"/>
    <mergeCell ref="FL70:FU70"/>
    <mergeCell ref="CN57:CW58"/>
    <mergeCell ref="FL57:FU58"/>
    <mergeCell ref="AV13:BQ13"/>
    <mergeCell ref="CN13:CW13"/>
    <mergeCell ref="CX13:DS13"/>
    <mergeCell ref="F13:AA13"/>
    <mergeCell ref="AB13:AK13"/>
    <mergeCell ref="AL13:AU13"/>
  </mergeCells>
  <dataValidations count="1">
    <dataValidation type="whole" allowBlank="1" showInputMessage="1" showErrorMessage="1" sqref="D15:D18 D20:D23 D25:D28 D30:D33 D37:D40 D42:D45 D47:D50 D52:D55">
      <formula1>1950</formula1>
      <formula2>2011</formula2>
    </dataValidation>
  </dataValidation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Roland Messerli AG Informatik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zolliman</dc:creator>
  <cp:keywords/>
  <dc:description/>
  <cp:lastModifiedBy>Hemd</cp:lastModifiedBy>
  <cp:lastPrinted>2012-03-14T17:29:56Z</cp:lastPrinted>
  <dcterms:created xsi:type="dcterms:W3CDTF">2011-12-15T17:26:43Z</dcterms:created>
  <dcterms:modified xsi:type="dcterms:W3CDTF">2012-03-19T15:42:42Z</dcterms:modified>
  <cp:category/>
  <cp:version/>
  <cp:contentType/>
  <cp:contentStatus/>
</cp:coreProperties>
</file>